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at Sektori Juridik\projektvendime\P.v. 2026\1. P.v. Janar-Shkurt 2026\"/>
    </mc:Choice>
  </mc:AlternateContent>
  <bookViews>
    <workbookView xWindow="0" yWindow="0" windowWidth="13464" windowHeight="7452"/>
  </bookViews>
  <sheets>
    <sheet name="8511" sheetId="3" r:id="rId1"/>
    <sheet name="8512" sheetId="5" r:id="rId2"/>
    <sheet name="1574" sheetId="6" r:id="rId3"/>
  </sheets>
  <definedNames>
    <definedName name="_xlnm._FilterDatabase" localSheetId="2" hidden="1">'1574'!$A$8:$AD$46</definedName>
    <definedName name="_xlnm._FilterDatabase" localSheetId="0" hidden="1">'8511'!$A$8:$BS$155</definedName>
    <definedName name="_xlnm._FilterDatabase" localSheetId="1" hidden="1">'8512'!$A$9:$AW$248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5" i="3" l="1"/>
  <c r="AC46" i="6"/>
  <c r="S43" i="6"/>
  <c r="P43" i="6"/>
  <c r="Y44" i="6"/>
  <c r="Y42" i="6"/>
  <c r="P41" i="6"/>
  <c r="P40" i="6"/>
  <c r="P39" i="6"/>
  <c r="Y31" i="6"/>
  <c r="P10" i="6"/>
  <c r="P9" i="6"/>
  <c r="S244" i="5"/>
  <c r="P247" i="5"/>
  <c r="P246" i="5"/>
  <c r="P236" i="5"/>
  <c r="P225" i="5"/>
  <c r="P218" i="5"/>
  <c r="P213" i="5"/>
  <c r="P204" i="5"/>
  <c r="P202" i="5"/>
  <c r="P191" i="5"/>
  <c r="P178" i="5"/>
  <c r="S166" i="5"/>
  <c r="P165" i="5"/>
  <c r="P164" i="5"/>
  <c r="V161" i="5"/>
  <c r="S161" i="5"/>
  <c r="S155" i="5"/>
  <c r="W154" i="5"/>
  <c r="P155" i="5"/>
  <c r="S153" i="5"/>
  <c r="P150" i="5"/>
  <c r="S148" i="5"/>
  <c r="S147" i="5"/>
  <c r="P147" i="5"/>
  <c r="P141" i="5"/>
  <c r="S140" i="5"/>
  <c r="P140" i="5"/>
  <c r="P137" i="5"/>
  <c r="S134" i="5"/>
  <c r="P134" i="5"/>
  <c r="S133" i="5"/>
  <c r="P133" i="5"/>
  <c r="P131" i="5"/>
  <c r="P127" i="5"/>
  <c r="P121" i="5"/>
  <c r="S114" i="5"/>
  <c r="P113" i="5"/>
  <c r="P104" i="5"/>
  <c r="S99" i="5"/>
  <c r="S98" i="5"/>
  <c r="S97" i="5"/>
  <c r="S96" i="5"/>
  <c r="S95" i="5"/>
  <c r="S94" i="5"/>
  <c r="S87" i="5"/>
  <c r="P87" i="5"/>
  <c r="S81" i="5"/>
  <c r="S80" i="5"/>
  <c r="S79" i="5"/>
  <c r="S78" i="5"/>
  <c r="S77" i="5"/>
  <c r="P76" i="5"/>
  <c r="S72" i="5"/>
  <c r="P72" i="5"/>
  <c r="S71" i="5"/>
  <c r="S67" i="5"/>
  <c r="P67" i="5"/>
  <c r="S64" i="5"/>
  <c r="P64" i="5"/>
  <c r="S62" i="5"/>
  <c r="P62" i="5"/>
  <c r="S59" i="5"/>
  <c r="P60" i="5"/>
  <c r="P59" i="5"/>
  <c r="P57" i="5"/>
  <c r="P56" i="5"/>
  <c r="P55" i="5"/>
  <c r="S53" i="5"/>
  <c r="P51" i="5"/>
  <c r="V49" i="5"/>
  <c r="S49" i="5"/>
  <c r="S36" i="5"/>
  <c r="P36" i="5"/>
  <c r="P35" i="5"/>
  <c r="P32" i="5"/>
  <c r="P29" i="5"/>
  <c r="S26" i="5"/>
  <c r="P25" i="5"/>
  <c r="P24" i="5"/>
  <c r="P23" i="5"/>
  <c r="P21" i="5"/>
  <c r="P20" i="5"/>
  <c r="P19" i="5"/>
  <c r="P18" i="5"/>
  <c r="P16" i="5"/>
  <c r="P15" i="5"/>
  <c r="P13" i="5"/>
  <c r="P12" i="5"/>
  <c r="P11" i="5"/>
  <c r="P10" i="5"/>
  <c r="P154" i="3"/>
  <c r="V147" i="3"/>
  <c r="S147" i="3"/>
  <c r="P147" i="3"/>
  <c r="S145" i="3"/>
  <c r="P145" i="3"/>
  <c r="S142" i="3"/>
  <c r="S133" i="3"/>
  <c r="S126" i="3"/>
  <c r="V126" i="3"/>
  <c r="P126" i="3"/>
  <c r="S122" i="3"/>
  <c r="S118" i="3"/>
  <c r="S117" i="3"/>
  <c r="P118" i="3"/>
  <c r="P117" i="3"/>
  <c r="S113" i="3"/>
  <c r="P106" i="3"/>
  <c r="S104" i="3"/>
  <c r="P104" i="3"/>
  <c r="P102" i="3"/>
  <c r="Z102" i="3" s="1"/>
  <c r="P89" i="3"/>
  <c r="S87" i="3"/>
  <c r="P82" i="3"/>
  <c r="S80" i="3"/>
  <c r="P80" i="3"/>
  <c r="P79" i="3"/>
  <c r="P52" i="3"/>
  <c r="S51" i="3"/>
  <c r="S46" i="3"/>
  <c r="S45" i="3"/>
  <c r="P45" i="3"/>
  <c r="S42" i="3"/>
  <c r="S41" i="3"/>
  <c r="P41" i="3"/>
  <c r="S34" i="3"/>
  <c r="P37" i="3"/>
  <c r="S31" i="3"/>
  <c r="P31" i="3"/>
  <c r="S29" i="3"/>
  <c r="P29" i="3"/>
  <c r="S25" i="3"/>
  <c r="P21" i="3"/>
  <c r="P20" i="3"/>
  <c r="P13" i="3"/>
  <c r="Z52" i="3" l="1"/>
  <c r="S109" i="3" l="1"/>
  <c r="W148" i="5"/>
  <c r="AC28" i="6" l="1"/>
  <c r="AC23" i="6"/>
  <c r="AC31" i="6"/>
  <c r="S21" i="3"/>
  <c r="Z122" i="3"/>
  <c r="P109" i="3"/>
  <c r="S70" i="3"/>
  <c r="S62" i="3"/>
  <c r="P55" i="3"/>
  <c r="P46" i="3"/>
  <c r="S37" i="3"/>
  <c r="Y45" i="6"/>
  <c r="AC45" i="6" s="1"/>
  <c r="AC44" i="6"/>
  <c r="AC42" i="6"/>
  <c r="Y35" i="6"/>
  <c r="AC35" i="6" s="1"/>
  <c r="Z29" i="3" l="1"/>
  <c r="S201" i="5"/>
  <c r="W201" i="5" s="1"/>
  <c r="AC41" i="6" l="1"/>
  <c r="AC40" i="6"/>
  <c r="AC39" i="6"/>
  <c r="AC38" i="6"/>
  <c r="AC37" i="6"/>
  <c r="AC36" i="6"/>
  <c r="AC34" i="6"/>
  <c r="AC33" i="6"/>
  <c r="AC32" i="6"/>
  <c r="AC30" i="6"/>
  <c r="AC29" i="6"/>
  <c r="AC27" i="6"/>
  <c r="AC26" i="6"/>
  <c r="AC25" i="6"/>
  <c r="AC24" i="6"/>
  <c r="AC22" i="6"/>
  <c r="AC21" i="6"/>
  <c r="AC20" i="6"/>
  <c r="AC17" i="6"/>
  <c r="AC16" i="6"/>
  <c r="AC15" i="6"/>
  <c r="AC14" i="6"/>
  <c r="AC13" i="6"/>
  <c r="AC12" i="6"/>
  <c r="AC11" i="6"/>
  <c r="AC10" i="6"/>
  <c r="AC9" i="6"/>
  <c r="V247" i="5"/>
  <c r="S247" i="5"/>
  <c r="V246" i="5"/>
  <c r="S246" i="5"/>
  <c r="V243" i="5"/>
  <c r="S243" i="5"/>
  <c r="P243" i="5"/>
  <c r="S242" i="5"/>
  <c r="S241" i="5"/>
  <c r="S240" i="5"/>
  <c r="S239" i="5"/>
  <c r="S238" i="5"/>
  <c r="S237" i="5"/>
  <c r="V236" i="5"/>
  <c r="S236" i="5"/>
  <c r="S235" i="5"/>
  <c r="S234" i="5"/>
  <c r="S233" i="5"/>
  <c r="S232" i="5"/>
  <c r="S231" i="5"/>
  <c r="S230" i="5"/>
  <c r="S229" i="5"/>
  <c r="S228" i="5"/>
  <c r="S227" i="5"/>
  <c r="S226" i="5"/>
  <c r="S224" i="5"/>
  <c r="S223" i="5"/>
  <c r="S222" i="5"/>
  <c r="S221" i="5"/>
  <c r="S220" i="5"/>
  <c r="S219" i="5"/>
  <c r="V218" i="5"/>
  <c r="S218" i="5"/>
  <c r="V217" i="5"/>
  <c r="S217" i="5"/>
  <c r="V225" i="5"/>
  <c r="S225" i="5"/>
  <c r="V216" i="5"/>
  <c r="S216" i="5"/>
  <c r="V215" i="5"/>
  <c r="S215" i="5"/>
  <c r="V214" i="5"/>
  <c r="S214" i="5"/>
  <c r="P214" i="5"/>
  <c r="V213" i="5"/>
  <c r="V212" i="5"/>
  <c r="S212" i="5"/>
  <c r="V211" i="5"/>
  <c r="S211" i="5"/>
  <c r="S210" i="5"/>
  <c r="S209" i="5"/>
  <c r="S208" i="5"/>
  <c r="S207" i="5"/>
  <c r="S206" i="5"/>
  <c r="S205" i="5"/>
  <c r="V204" i="5"/>
  <c r="S204" i="5"/>
  <c r="V203" i="5"/>
  <c r="S203" i="5"/>
  <c r="V202" i="5"/>
  <c r="S202" i="5"/>
  <c r="S200" i="5"/>
  <c r="S199" i="5"/>
  <c r="S198" i="5"/>
  <c r="S197" i="5"/>
  <c r="S196" i="5"/>
  <c r="S195" i="5"/>
  <c r="S194" i="5"/>
  <c r="S193" i="5"/>
  <c r="S192" i="5"/>
  <c r="S190" i="5"/>
  <c r="S187" i="5"/>
  <c r="S186" i="5"/>
  <c r="S185" i="5"/>
  <c r="S184" i="5"/>
  <c r="S183" i="5"/>
  <c r="S182" i="5"/>
  <c r="S181" i="5"/>
  <c r="S180" i="5"/>
  <c r="S179" i="5"/>
  <c r="S177" i="5"/>
  <c r="S176" i="5"/>
  <c r="S175" i="5"/>
  <c r="S174" i="5"/>
  <c r="S173" i="5"/>
  <c r="S172" i="5"/>
  <c r="S171" i="5"/>
  <c r="S170" i="5"/>
  <c r="S169" i="5"/>
  <c r="S168" i="5"/>
  <c r="S167" i="5"/>
  <c r="V164" i="5"/>
  <c r="S164" i="5"/>
  <c r="V163" i="5"/>
  <c r="S163" i="5"/>
  <c r="V162" i="5"/>
  <c r="S162" i="5"/>
  <c r="P161" i="5"/>
  <c r="V160" i="5"/>
  <c r="S160" i="5"/>
  <c r="P160" i="5"/>
  <c r="V159" i="5"/>
  <c r="S159" i="5"/>
  <c r="V158" i="5"/>
  <c r="S158" i="5"/>
  <c r="V157" i="5"/>
  <c r="S157" i="5"/>
  <c r="V156" i="5"/>
  <c r="S156" i="5"/>
  <c r="V155" i="5"/>
  <c r="V154" i="5"/>
  <c r="V153" i="5"/>
  <c r="V152" i="5"/>
  <c r="S152" i="5"/>
  <c r="V151" i="5"/>
  <c r="S151" i="5"/>
  <c r="V150" i="5"/>
  <c r="S150" i="5"/>
  <c r="V149" i="5"/>
  <c r="S149" i="5"/>
  <c r="V147" i="5"/>
  <c r="V146" i="5"/>
  <c r="S146" i="5"/>
  <c r="P146" i="5"/>
  <c r="V145" i="5"/>
  <c r="S145" i="5"/>
  <c r="P145" i="5"/>
  <c r="V144" i="5"/>
  <c r="S144" i="5"/>
  <c r="V143" i="5"/>
  <c r="S143" i="5"/>
  <c r="P143" i="5"/>
  <c r="V142" i="5"/>
  <c r="S142" i="5"/>
  <c r="P142" i="5"/>
  <c r="V141" i="5"/>
  <c r="S141" i="5"/>
  <c r="V140" i="5"/>
  <c r="V139" i="5"/>
  <c r="S139" i="5"/>
  <c r="V138" i="5"/>
  <c r="S138" i="5"/>
  <c r="V137" i="5"/>
  <c r="S137" i="5"/>
  <c r="V136" i="5"/>
  <c r="S136" i="5"/>
  <c r="V135" i="5"/>
  <c r="S135" i="5"/>
  <c r="P135" i="5"/>
  <c r="V134" i="5"/>
  <c r="V133" i="5"/>
  <c r="V132" i="5"/>
  <c r="S132" i="5"/>
  <c r="V131" i="5"/>
  <c r="S131" i="5"/>
  <c r="V130" i="5"/>
  <c r="S130" i="5"/>
  <c r="V129" i="5"/>
  <c r="S129" i="5"/>
  <c r="V128" i="5"/>
  <c r="S128" i="5"/>
  <c r="P128" i="5"/>
  <c r="V127" i="5"/>
  <c r="S127" i="5"/>
  <c r="V126" i="5"/>
  <c r="S126" i="5"/>
  <c r="V125" i="5"/>
  <c r="S125" i="5"/>
  <c r="V124" i="5"/>
  <c r="S124" i="5"/>
  <c r="V123" i="5"/>
  <c r="S123" i="5"/>
  <c r="P123" i="5"/>
  <c r="V122" i="5"/>
  <c r="S122" i="5"/>
  <c r="P122" i="5"/>
  <c r="V121" i="5"/>
  <c r="S121" i="5"/>
  <c r="V120" i="5"/>
  <c r="S120" i="5"/>
  <c r="V119" i="5"/>
  <c r="S119" i="5"/>
  <c r="V118" i="5"/>
  <c r="S118" i="5"/>
  <c r="V117" i="5"/>
  <c r="S117" i="5"/>
  <c r="V116" i="5"/>
  <c r="S116" i="5"/>
  <c r="V115" i="5"/>
  <c r="S115" i="5"/>
  <c r="V113" i="5"/>
  <c r="S113" i="5"/>
  <c r="V112" i="5"/>
  <c r="S112" i="5"/>
  <c r="V111" i="5"/>
  <c r="S111" i="5"/>
  <c r="V110" i="5"/>
  <c r="S110" i="5"/>
  <c r="V109" i="5"/>
  <c r="S109" i="5"/>
  <c r="V108" i="5"/>
  <c r="S108" i="5"/>
  <c r="V107" i="5"/>
  <c r="S107" i="5"/>
  <c r="V106" i="5"/>
  <c r="S106" i="5"/>
  <c r="V105" i="5"/>
  <c r="S105" i="5"/>
  <c r="V104" i="5"/>
  <c r="S104" i="5"/>
  <c r="V103" i="5"/>
  <c r="S103" i="5"/>
  <c r="V102" i="5"/>
  <c r="S102" i="5"/>
  <c r="V101" i="5"/>
  <c r="S101" i="5"/>
  <c r="V100" i="5"/>
  <c r="S100" i="5"/>
  <c r="V93" i="5"/>
  <c r="V92" i="5"/>
  <c r="S92" i="5"/>
  <c r="V91" i="5"/>
  <c r="S91" i="5"/>
  <c r="V90" i="5"/>
  <c r="S90" i="5"/>
  <c r="V89" i="5"/>
  <c r="S89" i="5"/>
  <c r="V88" i="5"/>
  <c r="S88" i="5"/>
  <c r="V86" i="5"/>
  <c r="S86" i="5"/>
  <c r="V85" i="5"/>
  <c r="S85" i="5"/>
  <c r="V84" i="5"/>
  <c r="S84" i="5"/>
  <c r="V83" i="5"/>
  <c r="S83" i="5"/>
  <c r="V82" i="5"/>
  <c r="S82" i="5"/>
  <c r="V75" i="5"/>
  <c r="S75" i="5"/>
  <c r="V74" i="5"/>
  <c r="S74" i="5"/>
  <c r="V73" i="5"/>
  <c r="S73" i="5"/>
  <c r="V72" i="5"/>
  <c r="V71" i="5"/>
  <c r="V70" i="5"/>
  <c r="S70" i="5"/>
  <c r="V69" i="5"/>
  <c r="S69" i="5"/>
  <c r="V68" i="5"/>
  <c r="S68" i="5"/>
  <c r="V67" i="5"/>
  <c r="V66" i="5"/>
  <c r="S66" i="5"/>
  <c r="V65" i="5"/>
  <c r="S65" i="5"/>
  <c r="V64" i="5"/>
  <c r="V62" i="5"/>
  <c r="V61" i="5"/>
  <c r="S61" i="5"/>
  <c r="V60" i="5"/>
  <c r="S60" i="5"/>
  <c r="V59" i="5"/>
  <c r="V58" i="5"/>
  <c r="S58" i="5"/>
  <c r="V57" i="5"/>
  <c r="S57" i="5"/>
  <c r="V56" i="5"/>
  <c r="S56" i="5"/>
  <c r="V55" i="5"/>
  <c r="S55" i="5"/>
  <c r="V54" i="5"/>
  <c r="S54" i="5"/>
  <c r="V53" i="5"/>
  <c r="P53" i="5"/>
  <c r="V52" i="5"/>
  <c r="S52" i="5"/>
  <c r="V50" i="5"/>
  <c r="S50" i="5"/>
  <c r="P50" i="5"/>
  <c r="W49" i="5"/>
  <c r="V48" i="5"/>
  <c r="S48" i="5"/>
  <c r="V47" i="5"/>
  <c r="S47" i="5"/>
  <c r="V46" i="5"/>
  <c r="S46" i="5"/>
  <c r="V45" i="5"/>
  <c r="S45" i="5"/>
  <c r="V44" i="5"/>
  <c r="S44" i="5"/>
  <c r="V43" i="5"/>
  <c r="S43" i="5"/>
  <c r="V42" i="5"/>
  <c r="S42" i="5"/>
  <c r="V41" i="5"/>
  <c r="S41" i="5"/>
  <c r="V40" i="5"/>
  <c r="S40" i="5"/>
  <c r="V39" i="5"/>
  <c r="S39" i="5"/>
  <c r="V37" i="5"/>
  <c r="S37" i="5"/>
  <c r="V26" i="5"/>
  <c r="V76" i="5"/>
  <c r="S76" i="5"/>
  <c r="V25" i="5"/>
  <c r="AC43" i="6" l="1"/>
  <c r="W10" i="5"/>
  <c r="W13" i="5"/>
  <c r="W17" i="5"/>
  <c r="W242" i="5"/>
  <c r="W15" i="5"/>
  <c r="W218" i="5"/>
  <c r="W227" i="5"/>
  <c r="W235" i="5"/>
  <c r="W243" i="5"/>
  <c r="W78" i="5"/>
  <c r="W142" i="5"/>
  <c r="W14" i="5"/>
  <c r="W79" i="5"/>
  <c r="W85" i="5"/>
  <c r="W173" i="5"/>
  <c r="W181" i="5"/>
  <c r="W109" i="5"/>
  <c r="W200" i="5"/>
  <c r="W68" i="5"/>
  <c r="W179" i="5"/>
  <c r="W59" i="5"/>
  <c r="W66" i="5"/>
  <c r="W69" i="5"/>
  <c r="W163" i="5"/>
  <c r="W47" i="5"/>
  <c r="W80" i="5"/>
  <c r="W132" i="5"/>
  <c r="W135" i="5"/>
  <c r="W196" i="5"/>
  <c r="W16" i="5"/>
  <c r="W19" i="5"/>
  <c r="W44" i="5"/>
  <c r="W119" i="5"/>
  <c r="W183" i="5"/>
  <c r="W209" i="5"/>
  <c r="W165" i="5"/>
  <c r="W11" i="5"/>
  <c r="W129" i="5"/>
  <c r="W168" i="5"/>
  <c r="W216" i="5"/>
  <c r="W247" i="5"/>
  <c r="W56" i="5"/>
  <c r="W126" i="5"/>
  <c r="W133" i="5"/>
  <c r="W171" i="5"/>
  <c r="W198" i="5"/>
  <c r="W207" i="5"/>
  <c r="W211" i="5"/>
  <c r="W12" i="5"/>
  <c r="W113" i="5"/>
  <c r="W120" i="5"/>
  <c r="W157" i="5"/>
  <c r="W166" i="5"/>
  <c r="W184" i="5"/>
  <c r="W205" i="5"/>
  <c r="W48" i="5"/>
  <c r="W51" i="5"/>
  <c r="W54" i="5"/>
  <c r="W57" i="5"/>
  <c r="W60" i="5"/>
  <c r="W106" i="5"/>
  <c r="W152" i="5"/>
  <c r="W169" i="5"/>
  <c r="W187" i="5"/>
  <c r="W23" i="5"/>
  <c r="W28" i="5"/>
  <c r="W31" i="5"/>
  <c r="W33" i="5"/>
  <c r="W45" i="5"/>
  <c r="W90" i="5"/>
  <c r="W94" i="5"/>
  <c r="W99" i="5"/>
  <c r="W103" i="5"/>
  <c r="W114" i="5"/>
  <c r="W131" i="5"/>
  <c r="W158" i="5"/>
  <c r="W177" i="5"/>
  <c r="W182" i="5"/>
  <c r="W199" i="5"/>
  <c r="W34" i="5"/>
  <c r="W37" i="5"/>
  <c r="W84" i="5"/>
  <c r="W91" i="5"/>
  <c r="W167" i="5"/>
  <c r="W175" i="5"/>
  <c r="W185" i="5"/>
  <c r="W203" i="5"/>
  <c r="W21" i="5"/>
  <c r="W24" i="5"/>
  <c r="W26" i="5"/>
  <c r="W58" i="5"/>
  <c r="W75" i="5"/>
  <c r="W81" i="5"/>
  <c r="W140" i="5"/>
  <c r="W143" i="5"/>
  <c r="W146" i="5"/>
  <c r="W192" i="5"/>
  <c r="W194" i="5"/>
  <c r="W197" i="5"/>
  <c r="W62" i="5"/>
  <c r="W88" i="5"/>
  <c r="W97" i="5"/>
  <c r="W100" i="5"/>
  <c r="W110" i="5"/>
  <c r="W117" i="5"/>
  <c r="W130" i="5"/>
  <c r="W138" i="5"/>
  <c r="W141" i="5"/>
  <c r="W161" i="5"/>
  <c r="W164" i="5"/>
  <c r="W180" i="5"/>
  <c r="W195" i="5"/>
  <c r="W210" i="5"/>
  <c r="W224" i="5"/>
  <c r="W233" i="5"/>
  <c r="W241" i="5"/>
  <c r="W42" i="5"/>
  <c r="W67" i="5"/>
  <c r="W77" i="5"/>
  <c r="W92" i="5"/>
  <c r="W107" i="5"/>
  <c r="W127" i="5"/>
  <c r="W153" i="5"/>
  <c r="W178" i="5"/>
  <c r="W193" i="5"/>
  <c r="W208" i="5"/>
  <c r="W212" i="5"/>
  <c r="W225" i="5"/>
  <c r="W244" i="5"/>
  <c r="W22" i="5"/>
  <c r="W32" i="5"/>
  <c r="W46" i="5"/>
  <c r="W55" i="5"/>
  <c r="W73" i="5"/>
  <c r="W89" i="5"/>
  <c r="W95" i="5"/>
  <c r="W98" i="5"/>
  <c r="W104" i="5"/>
  <c r="W118" i="5"/>
  <c r="W124" i="5"/>
  <c r="W139" i="5"/>
  <c r="W176" i="5"/>
  <c r="W191" i="5"/>
  <c r="W206" i="5"/>
  <c r="W214" i="5"/>
  <c r="W25" i="5"/>
  <c r="W43" i="5"/>
  <c r="W52" i="5"/>
  <c r="W86" i="5"/>
  <c r="W108" i="5"/>
  <c r="W136" i="5"/>
  <c r="W159" i="5"/>
  <c r="W162" i="5"/>
  <c r="W174" i="5"/>
  <c r="W190" i="5"/>
  <c r="W204" i="5"/>
  <c r="W27" i="5"/>
  <c r="W39" i="5"/>
  <c r="W50" i="5"/>
  <c r="W70" i="5"/>
  <c r="W74" i="5"/>
  <c r="W83" i="5"/>
  <c r="W96" i="5"/>
  <c r="W101" i="5"/>
  <c r="W105" i="5"/>
  <c r="W112" i="5"/>
  <c r="W115" i="5"/>
  <c r="W122" i="5"/>
  <c r="W125" i="5"/>
  <c r="W134" i="5"/>
  <c r="W144" i="5"/>
  <c r="W147" i="5"/>
  <c r="W151" i="5"/>
  <c r="W156" i="5"/>
  <c r="W172" i="5"/>
  <c r="W213" i="5"/>
  <c r="W215" i="5"/>
  <c r="W220" i="5"/>
  <c r="W229" i="5"/>
  <c r="W237" i="5"/>
  <c r="W246" i="5"/>
  <c r="W76" i="5"/>
  <c r="W36" i="5"/>
  <c r="W40" i="5"/>
  <c r="W61" i="5"/>
  <c r="W71" i="5"/>
  <c r="W102" i="5"/>
  <c r="W145" i="5"/>
  <c r="W170" i="5"/>
  <c r="W186" i="5"/>
  <c r="W202" i="5"/>
  <c r="W64" i="5"/>
  <c r="W29" i="5"/>
  <c r="W20" i="5"/>
  <c r="W150" i="5"/>
  <c r="W18" i="5"/>
  <c r="W222" i="5"/>
  <c r="W231" i="5"/>
  <c r="W239" i="5"/>
  <c r="W35" i="5"/>
  <c r="W41" i="5"/>
  <c r="W53" i="5"/>
  <c r="W65" i="5"/>
  <c r="W72" i="5"/>
  <c r="W82" i="5"/>
  <c r="W87" i="5"/>
  <c r="W111" i="5"/>
  <c r="W116" i="5"/>
  <c r="W121" i="5"/>
  <c r="W123" i="5"/>
  <c r="W128" i="5"/>
  <c r="W137" i="5"/>
  <c r="W149" i="5"/>
  <c r="W155" i="5"/>
  <c r="W160" i="5"/>
  <c r="W217" i="5"/>
  <c r="W219" i="5"/>
  <c r="W221" i="5"/>
  <c r="W223" i="5"/>
  <c r="W226" i="5"/>
  <c r="W228" i="5"/>
  <c r="W230" i="5"/>
  <c r="W232" i="5"/>
  <c r="W234" i="5"/>
  <c r="W236" i="5"/>
  <c r="W238" i="5"/>
  <c r="W240" i="5"/>
  <c r="W248" i="5" l="1"/>
  <c r="Z154" i="3"/>
  <c r="Z151" i="3"/>
  <c r="Z150" i="3"/>
  <c r="Z149" i="3"/>
  <c r="Z148" i="3"/>
  <c r="Z146" i="3"/>
  <c r="Z145" i="3"/>
  <c r="Z144" i="3"/>
  <c r="Z142" i="3"/>
  <c r="Z141" i="3"/>
  <c r="Z140" i="3"/>
  <c r="Z139" i="3"/>
  <c r="Z138" i="3"/>
  <c r="Z137" i="3"/>
  <c r="Z136" i="3"/>
  <c r="Z132" i="3"/>
  <c r="Z131" i="3"/>
  <c r="Z130" i="3"/>
  <c r="Z129" i="3"/>
  <c r="Z127" i="3"/>
  <c r="Z128" i="3"/>
  <c r="Z125" i="3"/>
  <c r="Z124" i="3"/>
  <c r="Z123" i="3"/>
  <c r="Z121" i="3"/>
  <c r="Z120" i="3"/>
  <c r="Z119" i="3"/>
  <c r="Z116" i="3"/>
  <c r="Z112" i="3"/>
  <c r="Z111" i="3"/>
  <c r="Z110" i="3"/>
  <c r="Z108" i="3"/>
  <c r="Z107" i="3"/>
  <c r="Z105" i="3"/>
  <c r="Z104" i="3"/>
  <c r="Z103" i="3"/>
  <c r="Z101" i="3"/>
  <c r="Z100" i="3"/>
  <c r="Z99" i="3"/>
  <c r="Z98" i="3"/>
  <c r="Z97" i="3"/>
  <c r="Z96" i="3"/>
  <c r="Z95" i="3"/>
  <c r="Z94" i="3"/>
  <c r="Z93" i="3"/>
  <c r="Z92" i="3"/>
  <c r="Z88" i="3"/>
  <c r="Z87" i="3"/>
  <c r="Z86" i="3"/>
  <c r="Z85" i="3"/>
  <c r="Z84" i="3"/>
  <c r="Z83" i="3"/>
  <c r="Z78" i="3"/>
  <c r="Z77" i="3"/>
  <c r="Z76" i="3"/>
  <c r="Z75" i="3"/>
  <c r="Z73" i="3"/>
  <c r="Z72" i="3"/>
  <c r="Z71" i="3"/>
  <c r="Z69" i="3"/>
  <c r="Z68" i="3"/>
  <c r="Z67" i="3"/>
  <c r="Z66" i="3"/>
  <c r="Z65" i="3"/>
  <c r="Z64" i="3"/>
  <c r="Z63" i="3"/>
  <c r="Z61" i="3"/>
  <c r="Z60" i="3"/>
  <c r="Z59" i="3"/>
  <c r="Z58" i="3"/>
  <c r="Z57" i="3"/>
  <c r="Z56" i="3"/>
  <c r="Z54" i="3"/>
  <c r="Z53" i="3"/>
  <c r="Z50" i="3"/>
  <c r="Z49" i="3"/>
  <c r="Z44" i="3"/>
  <c r="Z43" i="3"/>
  <c r="Z40" i="3"/>
  <c r="Z39" i="3"/>
  <c r="Z38" i="3"/>
  <c r="Z33" i="3"/>
  <c r="Z32" i="3"/>
  <c r="Z30" i="3"/>
  <c r="Z28" i="3"/>
  <c r="Z27" i="3"/>
  <c r="Z26" i="3"/>
  <c r="Z24" i="3"/>
  <c r="Z23" i="3"/>
  <c r="Z22" i="3"/>
  <c r="Z19" i="3"/>
  <c r="Z18" i="3"/>
  <c r="Z17" i="3"/>
  <c r="Z16" i="3"/>
  <c r="Z15" i="3"/>
  <c r="Z14" i="3"/>
  <c r="Z42" i="3"/>
  <c r="Z41" i="3"/>
  <c r="S135" i="3"/>
  <c r="S134" i="3"/>
  <c r="Z133" i="3"/>
  <c r="S115" i="3"/>
  <c r="Z115" i="3" s="1"/>
  <c r="S114" i="3"/>
  <c r="Z114" i="3" s="1"/>
  <c r="Z113" i="3"/>
  <c r="Z91" i="3"/>
  <c r="Z90" i="3"/>
  <c r="S74" i="3"/>
  <c r="Z74" i="3" s="1"/>
  <c r="Z70" i="3"/>
  <c r="Z62" i="3"/>
  <c r="Z51" i="3"/>
  <c r="Z34" i="3"/>
  <c r="S36" i="3"/>
  <c r="S35" i="3"/>
  <c r="Z25" i="3"/>
  <c r="Z126" i="3"/>
  <c r="Z118" i="3"/>
  <c r="Z81" i="3"/>
  <c r="Z48" i="3"/>
  <c r="P36" i="3"/>
  <c r="P35" i="3"/>
  <c r="Z106" i="3" l="1"/>
  <c r="Z46" i="3"/>
  <c r="Z89" i="3"/>
  <c r="Z13" i="3"/>
  <c r="Z109" i="3"/>
  <c r="Z35" i="3"/>
  <c r="Z36" i="3"/>
  <c r="Z45" i="3"/>
  <c r="Z20" i="3"/>
  <c r="Z117" i="3"/>
  <c r="Z21" i="3"/>
  <c r="Z79" i="3"/>
  <c r="Z55" i="3"/>
  <c r="Z80" i="3"/>
  <c r="Z31" i="3"/>
  <c r="Z147" i="3"/>
  <c r="Z37" i="3"/>
  <c r="Z82" i="3"/>
  <c r="Z161" i="3" l="1"/>
</calcChain>
</file>

<file path=xl/sharedStrings.xml><?xml version="1.0" encoding="utf-8"?>
<sst xmlns="http://schemas.openxmlformats.org/spreadsheetml/2006/main" count="2337" uniqueCount="1162">
  <si>
    <t>Faqe</t>
  </si>
  <si>
    <t>VLERSIMET PËR SHPRONËSIM SIPAS LLOJIT TË PASURISË</t>
  </si>
  <si>
    <t>P R O N A R I</t>
  </si>
  <si>
    <t>Halili</t>
  </si>
  <si>
    <t>Hysen</t>
  </si>
  <si>
    <t>Thaci</t>
  </si>
  <si>
    <t>Arben</t>
  </si>
  <si>
    <t>TË DHËNA HIPOTEKORE   (SIPAS KARTELËS SË PASURISË)</t>
  </si>
  <si>
    <t>Emri</t>
  </si>
  <si>
    <t>Atësia</t>
  </si>
  <si>
    <t>Mbiemri</t>
  </si>
  <si>
    <t>Fshati ose Qyteti</t>
  </si>
  <si>
    <t>Z. Kadastrale</t>
  </si>
  <si>
    <t>Nr. i pasurisë</t>
  </si>
  <si>
    <t>Lloji i pasurisë</t>
  </si>
  <si>
    <t>Sipërfaqa Totale</t>
  </si>
  <si>
    <t>Volumi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</si>
  <si>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</si>
  <si>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</si>
  <si>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</si>
  <si>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</si>
  <si>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</si>
  <si>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</si>
  <si>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</si>
  <si>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</si>
  <si>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</si>
  <si>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</si>
  <si>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</si>
  <si>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</si>
  <si>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</t>
  </si>
  <si>
    <t>R</t>
  </si>
  <si>
    <t>Z</t>
  </si>
  <si>
    <t>Durrës</t>
  </si>
  <si>
    <t>L I S T A  P A R A P R A K E</t>
  </si>
  <si>
    <t>Muharrem</t>
  </si>
  <si>
    <t>Shtet</t>
  </si>
  <si>
    <t>Rrugë</t>
  </si>
  <si>
    <t>NR</t>
  </si>
  <si>
    <t>TRUALL</t>
  </si>
  <si>
    <t>NDËRTESË/BANIM</t>
  </si>
  <si>
    <t>NJËSI SHËRBIMI</t>
  </si>
  <si>
    <r>
      <t xml:space="preserve">S H Ë N I M E                                                                                                                     </t>
    </r>
    <r>
      <rPr>
        <sz val="12"/>
        <color rgb="FF000000"/>
        <rFont val="Times New Roman"/>
        <family val="1"/>
      </rPr>
      <t xml:space="preserve">        (KUFIZIME HIPOTEKORE, BARRË MBI PASURINË  etj.)</t>
    </r>
  </si>
  <si>
    <t>3/357</t>
  </si>
  <si>
    <t>rrugë</t>
  </si>
  <si>
    <t>3/428</t>
  </si>
  <si>
    <t>Truall</t>
  </si>
  <si>
    <t>3/425</t>
  </si>
  <si>
    <t>3/730</t>
  </si>
  <si>
    <t>Yllke</t>
  </si>
  <si>
    <t>Islamaj</t>
  </si>
  <si>
    <t>3/731</t>
  </si>
  <si>
    <t>2/64</t>
  </si>
  <si>
    <t>3/880</t>
  </si>
  <si>
    <t>Baki</t>
  </si>
  <si>
    <t>Haxhi</t>
  </si>
  <si>
    <t>3/700</t>
  </si>
  <si>
    <t>Adriatik</t>
  </si>
  <si>
    <t>Culi</t>
  </si>
  <si>
    <t>3/822</t>
  </si>
  <si>
    <t>2/594</t>
  </si>
  <si>
    <t>2/593</t>
  </si>
  <si>
    <t>16</t>
  </si>
  <si>
    <t>2/595</t>
  </si>
  <si>
    <t>Gentian</t>
  </si>
  <si>
    <t>Qani</t>
  </si>
  <si>
    <t>Bendo</t>
  </si>
  <si>
    <t>2/595/ND</t>
  </si>
  <si>
    <t>Ndërtesë</t>
  </si>
  <si>
    <t>3/12</t>
  </si>
  <si>
    <t>3/11</t>
  </si>
  <si>
    <t>Pelivan</t>
  </si>
  <si>
    <t>maliq</t>
  </si>
  <si>
    <t>Mekolli</t>
  </si>
  <si>
    <t>2/1296</t>
  </si>
  <si>
    <t>2/1209</t>
  </si>
  <si>
    <t>Arefi</t>
  </si>
  <si>
    <t>Nehat</t>
  </si>
  <si>
    <t>Topi</t>
  </si>
  <si>
    <t>2/1212</t>
  </si>
  <si>
    <t>2/175</t>
  </si>
  <si>
    <t>2/599</t>
  </si>
  <si>
    <t>Gjinovefa</t>
  </si>
  <si>
    <t>Hysni</t>
  </si>
  <si>
    <t>2/599/ND</t>
  </si>
  <si>
    <t>2/601</t>
  </si>
  <si>
    <t>3/10</t>
  </si>
  <si>
    <t>Isuf</t>
  </si>
  <si>
    <t xml:space="preserve">Muhamet </t>
  </si>
  <si>
    <t>Memaj</t>
  </si>
  <si>
    <t>Festim</t>
  </si>
  <si>
    <t>3/3</t>
  </si>
  <si>
    <t>3/4</t>
  </si>
  <si>
    <t>Delmin</t>
  </si>
  <si>
    <t>Vaka</t>
  </si>
  <si>
    <t>2/1330</t>
  </si>
  <si>
    <t>Luan</t>
  </si>
  <si>
    <t>Muhametaj</t>
  </si>
  <si>
    <t>2/1307</t>
  </si>
  <si>
    <t>3/742</t>
  </si>
  <si>
    <t>2/174</t>
  </si>
  <si>
    <t>3/317</t>
  </si>
  <si>
    <t>3/791</t>
  </si>
  <si>
    <t>3/790</t>
  </si>
  <si>
    <t>2/171</t>
  </si>
  <si>
    <t>Rrezervuar</t>
  </si>
  <si>
    <t>2/604</t>
  </si>
  <si>
    <t>2/613</t>
  </si>
  <si>
    <t>3/849</t>
  </si>
  <si>
    <t>2/68</t>
  </si>
  <si>
    <t>Saimir</t>
  </si>
  <si>
    <t>Almeta</t>
  </si>
  <si>
    <t>2/68/ND</t>
  </si>
  <si>
    <t>2/69</t>
  </si>
  <si>
    <t>2/70</t>
  </si>
  <si>
    <t>2/614</t>
  </si>
  <si>
    <t>2/71</t>
  </si>
  <si>
    <t>2/1078</t>
  </si>
  <si>
    <t>2/615,2/71</t>
  </si>
  <si>
    <t>2/1080</t>
  </si>
  <si>
    <t>2/86</t>
  </si>
  <si>
    <t>2/74</t>
  </si>
  <si>
    <t>2/74/nd2</t>
  </si>
  <si>
    <t>2/167</t>
  </si>
  <si>
    <t>truall</t>
  </si>
  <si>
    <t xml:space="preserve">objekti preket 14.26 </t>
  </si>
  <si>
    <t>2/166</t>
  </si>
  <si>
    <t>2/73</t>
  </si>
  <si>
    <t>Besnik</t>
  </si>
  <si>
    <t>Xheladin</t>
  </si>
  <si>
    <t>Xhafa</t>
  </si>
  <si>
    <t>2/73/nd</t>
  </si>
  <si>
    <t>2/165</t>
  </si>
  <si>
    <t>2/631</t>
  </si>
  <si>
    <t>2/163</t>
  </si>
  <si>
    <t>2/627</t>
  </si>
  <si>
    <t>kabinë elektrike</t>
  </si>
  <si>
    <t>Elsa</t>
  </si>
  <si>
    <t>Balteza</t>
  </si>
  <si>
    <t>2/75</t>
  </si>
  <si>
    <t>2/157</t>
  </si>
  <si>
    <t>2/1098</t>
  </si>
  <si>
    <t>2/1099</t>
  </si>
  <si>
    <t>Isa</t>
  </si>
  <si>
    <t>Ibrahim</t>
  </si>
  <si>
    <t>2/1005</t>
  </si>
  <si>
    <t>2/162</t>
  </si>
  <si>
    <t>2/1006</t>
  </si>
  <si>
    <t>2/628</t>
  </si>
  <si>
    <t>2/82</t>
  </si>
  <si>
    <t>2/629</t>
  </si>
  <si>
    <t>2/629nd</t>
  </si>
  <si>
    <t>2/156</t>
  </si>
  <si>
    <t>2/1258</t>
  </si>
  <si>
    <t>2/1138</t>
  </si>
  <si>
    <t>2/1135</t>
  </si>
  <si>
    <t>2/150</t>
  </si>
  <si>
    <t>2/1236</t>
  </si>
  <si>
    <t>2/649</t>
  </si>
  <si>
    <t>2/88</t>
  </si>
  <si>
    <t>2/87</t>
  </si>
  <si>
    <t>2/650</t>
  </si>
  <si>
    <t>2/154</t>
  </si>
  <si>
    <t>2/153</t>
  </si>
  <si>
    <t>2/1087</t>
  </si>
  <si>
    <t>2/661</t>
  </si>
  <si>
    <t>2/1298</t>
  </si>
  <si>
    <t>Halim</t>
  </si>
  <si>
    <t>Hoti</t>
  </si>
  <si>
    <t>2/1297</t>
  </si>
  <si>
    <t>2/652</t>
  </si>
  <si>
    <t>2/653</t>
  </si>
  <si>
    <t>2/1007</t>
  </si>
  <si>
    <t>2/856</t>
  </si>
  <si>
    <t>2/147</t>
  </si>
  <si>
    <t>2/1218</t>
  </si>
  <si>
    <t>2/1217</t>
  </si>
  <si>
    <t>Qato</t>
  </si>
  <si>
    <t>Skënder</t>
  </si>
  <si>
    <t>Caka</t>
  </si>
  <si>
    <t>2/99</t>
  </si>
  <si>
    <t>2/100</t>
  </si>
  <si>
    <t>Kabinë elektrike</t>
  </si>
  <si>
    <t>2/101</t>
  </si>
  <si>
    <t>2/655</t>
  </si>
  <si>
    <t>2/857</t>
  </si>
  <si>
    <t>2/656</t>
  </si>
  <si>
    <t>Trotuare</t>
  </si>
  <si>
    <t>2/1121</t>
  </si>
  <si>
    <t>2/1122</t>
  </si>
  <si>
    <t>2/194</t>
  </si>
  <si>
    <t>2/746</t>
  </si>
  <si>
    <t>2/743</t>
  </si>
  <si>
    <t>2/134</t>
  </si>
  <si>
    <t>2/744</t>
  </si>
  <si>
    <t>trotuar</t>
  </si>
  <si>
    <t>2/132</t>
  </si>
  <si>
    <t>2/753</t>
  </si>
  <si>
    <t>2/752</t>
  </si>
  <si>
    <t>2/747</t>
  </si>
  <si>
    <t>2/249</t>
  </si>
  <si>
    <t>2/136</t>
  </si>
  <si>
    <t>2/745</t>
  </si>
  <si>
    <t>2/739</t>
  </si>
  <si>
    <t>Godinë</t>
  </si>
  <si>
    <t>PPV</t>
  </si>
  <si>
    <t>2/130</t>
  </si>
  <si>
    <t>2/1165</t>
  </si>
  <si>
    <t>Tim</t>
  </si>
  <si>
    <t>Mustafa</t>
  </si>
  <si>
    <t>Vathi</t>
  </si>
  <si>
    <t>2/137</t>
  </si>
  <si>
    <t>2/731</t>
  </si>
  <si>
    <t>2/728</t>
  </si>
  <si>
    <t>2/776</t>
  </si>
  <si>
    <t>2/112</t>
  </si>
  <si>
    <t xml:space="preserve">  Regj. Nr. 17323 dt. 29.03.2024  të drejta të tjera sipas legjislacionit nw fuqi Nr.36677 dt. 16.01.2024 ( 99 vite) . Nr.Regj. 17323 dt. 29.03.2024 kufizim urdhëri i drejtorit për kufizim nr. 36677  dt. 16.01.2024 Vendim legalizimi nr. nr. 36677  dt. 16.01.2024  sip ndërtimi 120 m2 sip banimi 120 m2.</t>
  </si>
  <si>
    <t>Regj.Nr.15451, dt. 17.12.2021.</t>
  </si>
  <si>
    <t>Regj.Nr.15451, dt. 17.12.2021.Leje legalizimi nr. 15451 dt. 17.12.2021.Kjo pasuri vjen nga bashkimi i pasurisë në vol. 57, fq.152, pas. Në vol. 58, fq. 104, pas. Në vol. 58, fq 106.</t>
  </si>
  <si>
    <t>nr. 14709 dt. 26.01.2021 dëshmi trashëgimie nr. 2731/682 dt. 25.09.2020. nr. regj. 14709 dt. 26.01.2021 godinë banimi 1 kat ,ndodhet mbi pasurinë 2/599 V 36 fq. 45</t>
  </si>
  <si>
    <t>nr. dok. 9700 dt. 14.01.2015. kontratë shitje nr. 16/07/1 dt. 06.01.2015.Nuk ka marrëdhënie me truallin ref. 8469.nr. dok. 8469 dt. 05.09.2014 ky ndërtim ndodhet mbi truallin me nr. 2/68 vol.34 fq. 90.</t>
  </si>
  <si>
    <t>nr. LN.08.10, dt. 25.11.2012. Përshk.4240</t>
  </si>
  <si>
    <t>nr. LN.08.10, dt. 25.11.2012. Përsh.4258</t>
  </si>
  <si>
    <t>nr. LN.08.10, dt. 25.11.2012. Përshk. 4245</t>
  </si>
  <si>
    <t>527</t>
  </si>
  <si>
    <t>6/407</t>
  </si>
  <si>
    <t>1/330</t>
  </si>
  <si>
    <t>rruge/trotuar</t>
  </si>
  <si>
    <t>1/620</t>
  </si>
  <si>
    <t>1/342</t>
  </si>
  <si>
    <t>1/617</t>
  </si>
  <si>
    <t>6/304</t>
  </si>
  <si>
    <t>6/303</t>
  </si>
  <si>
    <t>6/244</t>
  </si>
  <si>
    <t>6/289</t>
  </si>
  <si>
    <t>3/195</t>
  </si>
  <si>
    <t>Shesh</t>
  </si>
  <si>
    <t>3/429</t>
  </si>
  <si>
    <t>3/430</t>
  </si>
  <si>
    <t>2/138</t>
  </si>
  <si>
    <t>Zeqja</t>
  </si>
  <si>
    <t>2/252</t>
  </si>
  <si>
    <t>2/221</t>
  </si>
  <si>
    <t>6/5</t>
  </si>
  <si>
    <t>8/78</t>
  </si>
  <si>
    <t>1/113</t>
  </si>
  <si>
    <t>Lulzim</t>
  </si>
  <si>
    <t>nuk egziston objekti ne terren</t>
  </si>
  <si>
    <t>8/10</t>
  </si>
  <si>
    <t>1/243</t>
  </si>
  <si>
    <t>Ledh</t>
  </si>
  <si>
    <t>Xhymerti</t>
  </si>
  <si>
    <t>1/621</t>
  </si>
  <si>
    <t>1/336</t>
  </si>
  <si>
    <t>1/198</t>
  </si>
  <si>
    <t>1/197</t>
  </si>
  <si>
    <t>1/194</t>
  </si>
  <si>
    <t>1/193</t>
  </si>
  <si>
    <t>1/520</t>
  </si>
  <si>
    <t>8/34</t>
  </si>
  <si>
    <t>1/184</t>
  </si>
  <si>
    <t>1/185</t>
  </si>
  <si>
    <t>1/187</t>
  </si>
  <si>
    <t>8/22</t>
  </si>
  <si>
    <t>8/22/ND</t>
  </si>
  <si>
    <t xml:space="preserve">  </t>
  </si>
  <si>
    <t>1/245</t>
  </si>
  <si>
    <t>1/245/nd</t>
  </si>
  <si>
    <t>1/1674</t>
  </si>
  <si>
    <t>Durim</t>
  </si>
  <si>
    <t>Ibahim</t>
  </si>
  <si>
    <t>Elmadhi</t>
  </si>
  <si>
    <t>1/1673</t>
  </si>
  <si>
    <t>1/1672</t>
  </si>
  <si>
    <t>8/27</t>
  </si>
  <si>
    <t>8/48</t>
  </si>
  <si>
    <t>Fatime</t>
  </si>
  <si>
    <t>Fiko</t>
  </si>
  <si>
    <t>Habibaj</t>
  </si>
  <si>
    <t>8/47</t>
  </si>
  <si>
    <t>8/38</t>
  </si>
  <si>
    <t>Sidorela</t>
  </si>
  <si>
    <t>1/7</t>
  </si>
  <si>
    <t>1/598</t>
  </si>
  <si>
    <t>1/595</t>
  </si>
  <si>
    <t>8/49</t>
  </si>
  <si>
    <t>1/332</t>
  </si>
  <si>
    <t>1/37</t>
  </si>
  <si>
    <t>2/455</t>
  </si>
  <si>
    <t>6/1</t>
  </si>
  <si>
    <t>1/162</t>
  </si>
  <si>
    <t>2/203</t>
  </si>
  <si>
    <t>Nazif</t>
  </si>
  <si>
    <t>6/390</t>
  </si>
  <si>
    <t>6/391</t>
  </si>
  <si>
    <t>2/151</t>
  </si>
  <si>
    <t>2/204</t>
  </si>
  <si>
    <t>2/138+1-3</t>
  </si>
  <si>
    <t>Apartam.</t>
  </si>
  <si>
    <t>Kujtim</t>
  </si>
  <si>
    <t>6/172</t>
  </si>
  <si>
    <t>6/173</t>
  </si>
  <si>
    <t>2/139</t>
  </si>
  <si>
    <t>Ismail</t>
  </si>
  <si>
    <t>2/416</t>
  </si>
  <si>
    <t>6/187</t>
  </si>
  <si>
    <t>6/188</t>
  </si>
  <si>
    <t>6/193</t>
  </si>
  <si>
    <t>6/7</t>
  </si>
  <si>
    <t>2/179</t>
  </si>
  <si>
    <t>Godine</t>
  </si>
  <si>
    <t>2/162+1-1/1</t>
  </si>
  <si>
    <t>Apartam</t>
  </si>
  <si>
    <t>Gjata</t>
  </si>
  <si>
    <t>2/162+1-2</t>
  </si>
  <si>
    <t xml:space="preserve">Luan </t>
  </si>
  <si>
    <t>Veizaj</t>
  </si>
  <si>
    <t>2/162+1-4</t>
  </si>
  <si>
    <t>2/162+1-3</t>
  </si>
  <si>
    <t>2/208</t>
  </si>
  <si>
    <t>2/188</t>
  </si>
  <si>
    <t>2/187</t>
  </si>
  <si>
    <t>2/189</t>
  </si>
  <si>
    <t>Sina</t>
  </si>
  <si>
    <t>2/190</t>
  </si>
  <si>
    <t>2/23</t>
  </si>
  <si>
    <t>2/192</t>
  </si>
  <si>
    <t>6/194</t>
  </si>
  <si>
    <t>6/10</t>
  </si>
  <si>
    <t>6/14</t>
  </si>
  <si>
    <t>6/255</t>
  </si>
  <si>
    <t>6/265</t>
  </si>
  <si>
    <t>6/196</t>
  </si>
  <si>
    <t>Pronar i pavërtetuar</t>
  </si>
  <si>
    <t>6/17</t>
  </si>
  <si>
    <t>6/17/nd</t>
  </si>
  <si>
    <t>6/16</t>
  </si>
  <si>
    <t>6/250</t>
  </si>
  <si>
    <t>6/210</t>
  </si>
  <si>
    <t>6/211</t>
  </si>
  <si>
    <t>6/212</t>
  </si>
  <si>
    <t>6/213</t>
  </si>
  <si>
    <t>6/313</t>
  </si>
  <si>
    <t>6/314</t>
  </si>
  <si>
    <t>6/316</t>
  </si>
  <si>
    <t>6/214</t>
  </si>
  <si>
    <t>6/229</t>
  </si>
  <si>
    <t>6/24</t>
  </si>
  <si>
    <t>6/49</t>
  </si>
  <si>
    <t>6/50</t>
  </si>
  <si>
    <t>6/248</t>
  </si>
  <si>
    <t>6/257</t>
  </si>
  <si>
    <t>Helidon</t>
  </si>
  <si>
    <t>Ramazan</t>
  </si>
  <si>
    <t>Beçka</t>
  </si>
  <si>
    <t>6/54</t>
  </si>
  <si>
    <t>6/58</t>
  </si>
  <si>
    <t>6/59</t>
  </si>
  <si>
    <t>Klea</t>
  </si>
  <si>
    <t>Bujar</t>
  </si>
  <si>
    <t>Estref</t>
  </si>
  <si>
    <t>Bejko</t>
  </si>
  <si>
    <t>6/60</t>
  </si>
  <si>
    <t>Agron</t>
  </si>
  <si>
    <t>Xhemal</t>
  </si>
  <si>
    <t>Kalja</t>
  </si>
  <si>
    <t>6/61</t>
  </si>
  <si>
    <t>6/271</t>
  </si>
  <si>
    <t>Shoq. "HOPE AND HOMES FOR CHILDREN"</t>
  </si>
  <si>
    <t>6/62</t>
  </si>
  <si>
    <t>6/259</t>
  </si>
  <si>
    <t>6/57</t>
  </si>
  <si>
    <t>6/69</t>
  </si>
  <si>
    <t>Vasil</t>
  </si>
  <si>
    <t>Myrteza</t>
  </si>
  <si>
    <t>Kacuqi</t>
  </si>
  <si>
    <t>6/95</t>
  </si>
  <si>
    <t>Fjola</t>
  </si>
  <si>
    <t>Pjetër</t>
  </si>
  <si>
    <t>Gjonaj</t>
  </si>
  <si>
    <t>6/97</t>
  </si>
  <si>
    <t>Idriz</t>
  </si>
  <si>
    <t>Nesim</t>
  </si>
  <si>
    <t>Mustafaj</t>
  </si>
  <si>
    <t>6/98</t>
  </si>
  <si>
    <t>6/258</t>
  </si>
  <si>
    <t>2/161</t>
  </si>
  <si>
    <t>6/245/nd</t>
  </si>
  <si>
    <t>6/107</t>
  </si>
  <si>
    <t>Edmond</t>
  </si>
  <si>
    <t>6/103</t>
  </si>
  <si>
    <t>6/142</t>
  </si>
  <si>
    <t>6/243</t>
  </si>
  <si>
    <t>REPUBLIKA E SHQIPËRISË</t>
  </si>
  <si>
    <t>6/408</t>
  </si>
  <si>
    <t>6/113</t>
  </si>
  <si>
    <t>2/193</t>
  </si>
  <si>
    <t>2/222</t>
  </si>
  <si>
    <t>2/195</t>
  </si>
  <si>
    <t>2/158</t>
  </si>
  <si>
    <t>Shinure</t>
  </si>
  <si>
    <t>Sulejman</t>
  </si>
  <si>
    <t>Gjinika</t>
  </si>
  <si>
    <t>2/233/ND</t>
  </si>
  <si>
    <t>2/160</t>
  </si>
  <si>
    <t>2/159</t>
  </si>
  <si>
    <t>3/214</t>
  </si>
  <si>
    <t xml:space="preserve">Vol. 1 FQ. 233- Vol.17 </t>
  </si>
  <si>
    <t>3/213</t>
  </si>
  <si>
    <t>Pallat</t>
  </si>
  <si>
    <t xml:space="preserve">Vol. 4 FQ. 69 - Vol.4 fq. 80 </t>
  </si>
  <si>
    <t>3/209</t>
  </si>
  <si>
    <t>pallat</t>
  </si>
  <si>
    <t xml:space="preserve">Vol. 1FQ. 135 - Vol.1 fq. 143 </t>
  </si>
  <si>
    <t>3/206</t>
  </si>
  <si>
    <t>Dervishi</t>
  </si>
  <si>
    <t>Apartament</t>
  </si>
  <si>
    <t>3/205</t>
  </si>
  <si>
    <t>3/204</t>
  </si>
  <si>
    <t xml:space="preserve">Vol. 3 FQ. 215 - Vol.3 fq. 227 </t>
  </si>
  <si>
    <t>3/203</t>
  </si>
  <si>
    <t>3/272</t>
  </si>
  <si>
    <t>3/199</t>
  </si>
  <si>
    <t>3/198</t>
  </si>
  <si>
    <t>Dhimitër</t>
  </si>
  <si>
    <t xml:space="preserve">Koço </t>
  </si>
  <si>
    <t>Shqevi</t>
  </si>
  <si>
    <t>3/273</t>
  </si>
  <si>
    <t>3/192</t>
  </si>
  <si>
    <t>3/191</t>
  </si>
  <si>
    <t>4/141</t>
  </si>
  <si>
    <t>4/138</t>
  </si>
  <si>
    <t>Vol. 21 fq 206 Vol. 21 fq 210</t>
  </si>
  <si>
    <t>4/140</t>
  </si>
  <si>
    <t>V.21fq 197-V.21 fq203 V.12fq 27</t>
  </si>
  <si>
    <t>4/139</t>
  </si>
  <si>
    <t>5/58</t>
  </si>
  <si>
    <t>Demir</t>
  </si>
  <si>
    <t>Rexhep</t>
  </si>
  <si>
    <t>Lutfi</t>
  </si>
  <si>
    <t>Gjyzeli</t>
  </si>
  <si>
    <t>3/425+1-1</t>
  </si>
  <si>
    <t>3/467</t>
  </si>
  <si>
    <t>He-in</t>
  </si>
  <si>
    <t>invest</t>
  </si>
  <si>
    <t>464/11</t>
  </si>
  <si>
    <t>PASURI PA INFO ASHK</t>
  </si>
  <si>
    <t>rruge!</t>
  </si>
  <si>
    <t>464/27</t>
  </si>
  <si>
    <t>Ullishte</t>
  </si>
  <si>
    <t>464/25</t>
  </si>
  <si>
    <t>464/28</t>
  </si>
  <si>
    <t>Shkëmb</t>
  </si>
  <si>
    <t>464/32</t>
  </si>
  <si>
    <t>464/31</t>
  </si>
  <si>
    <t>First</t>
  </si>
  <si>
    <t>Wood</t>
  </si>
  <si>
    <t>Përrua</t>
  </si>
  <si>
    <t>Sadrije</t>
  </si>
  <si>
    <t>Kapllani</t>
  </si>
  <si>
    <t>455/14</t>
  </si>
  <si>
    <t>Erion</t>
  </si>
  <si>
    <t>455/4</t>
  </si>
  <si>
    <t>Ruzhdi</t>
  </si>
  <si>
    <t>455/9</t>
  </si>
  <si>
    <t>455/13</t>
  </si>
  <si>
    <t>468/1</t>
  </si>
  <si>
    <t>Lule</t>
  </si>
  <si>
    <t>Roda</t>
  </si>
  <si>
    <t>468/3</t>
  </si>
  <si>
    <t>Liri</t>
  </si>
  <si>
    <t>Krasniqi</t>
  </si>
  <si>
    <t>468/9</t>
  </si>
  <si>
    <t>Amarildo</t>
  </si>
  <si>
    <t>468/7</t>
  </si>
  <si>
    <t xml:space="preserve">Jashar </t>
  </si>
  <si>
    <t>Dine</t>
  </si>
  <si>
    <t>Arrëza</t>
  </si>
  <si>
    <t>468/5</t>
  </si>
  <si>
    <t>arë</t>
  </si>
  <si>
    <t>Jolldize</t>
  </si>
  <si>
    <t>Beqiri</t>
  </si>
  <si>
    <t>469/6</t>
  </si>
  <si>
    <t>Hume</t>
  </si>
  <si>
    <t>25</t>
  </si>
  <si>
    <t>442</t>
  </si>
  <si>
    <t>454/1</t>
  </si>
  <si>
    <t>459/3</t>
  </si>
  <si>
    <t>Daniel</t>
  </si>
  <si>
    <t>Adrian</t>
  </si>
  <si>
    <t>Kuka</t>
  </si>
  <si>
    <t>441/5</t>
  </si>
  <si>
    <t>441/2</t>
  </si>
  <si>
    <t>Leonidha</t>
  </si>
  <si>
    <t>Beqaraj</t>
  </si>
  <si>
    <t>441/4</t>
  </si>
  <si>
    <t>Hidri</t>
  </si>
  <si>
    <t>441/3</t>
  </si>
  <si>
    <t>Nr. Regj. 6047, dt.25.11.2012, kjo pasuri është okupuar nga Hasan Hidri   ( 7115)</t>
  </si>
  <si>
    <t>Nr. Regj. 6045, dt.20.05.2025, ka ndërtim pa leje, Nr. Regj. 6047, dt.25.11.2012 kjo pasuri është okupuar nga Fredi Laver Sollaku. Përshk. 6834 mbi këtë pasuri ndodhet ndërtesa me nr. 3/892/ND vol.63, fq 153.</t>
  </si>
  <si>
    <t>Nr. Regj. 6045, dt.25.11.2012, ka ndërtim pa leje.  Nr. Regj. 6047, dt.25.11.2012 kjo pasuri është okupuar nga Rexhep Isuf Halili.</t>
  </si>
  <si>
    <t xml:space="preserve"> Nr.Regj. 17323 dt. 29.03.2024 të drejta të tjera sipas legjislacionit në fuqi. Akte të tjera noteriale nr. 36677  dt. 16.01.2024 (99 vite).  Nr.Regj. 6047, dt.25.11.2012 kjo pasuri është e okupuar. Përshk. 8833</t>
  </si>
  <si>
    <t>Nr. Regj. 6045, dt.25.11.2012, ka ndërtim pa leje. Nr.Regj. 6047, dt.25.11.2012. Kjo pasuri është e okupuar nga Hasan Adem Minja . Përshk.7105</t>
  </si>
  <si>
    <t>Nr. Regj. 6045, dt.25.11.2012, ka ndërtim pa leje. Nr. Regj. 6047, dt.25.11.2012. Kjo pasuri është okupuar nga Festim Isuf Mema.</t>
  </si>
  <si>
    <t>Nr. Regj. 6045, dt.25.11.2012, ka ndërtim pa leje. Nr.Regj. 6047, dt.25.11.2012. Kjo pasuri është e okupuar nga Arben Rexhep Qylafi. Përshk.4836.</t>
  </si>
  <si>
    <t>Nr. Regj. 6045, dt.25.11.2012, ka ndërtim pa leje. Nr. Regj. 6047, dt.25.11.2012. Kjo pasuri është okupuar nga Rexhep Sherbet Qylafi.</t>
  </si>
  <si>
    <t xml:space="preserve">Nr. Regj. 6045, dt.25.11.2012, ka ndërtim pa leje, Nr. Regj. 6047, dt.25.11.2012. Kjo pasuri është okupuar nga Bujar Xhemal Dedej.  </t>
  </si>
  <si>
    <t>Mbi këtë truall ndodhet ndërtesa 2/69/Nd. Nr. Regj. 6047, dt.25.11.2012. Kjo pasuri është okupuar nga Petrit Dem Zhupa.  Përshk. 8757.</t>
  </si>
  <si>
    <t>Nr. Regj. 6045, dt.25.11.2012, ka ndërtim pa leje. Nr. Regj. 6047, dt.25.11.2012. Kjo pasuri është okupuar nga Bardhok Supi. Përshk. 8757</t>
  </si>
  <si>
    <t>LN.08.10, dt. 25.11.2012. Mbi këtë truall ndodhet ndërtesa 2/614 ND. Nr. Regj. 6047. dt.25.11.2012. Kjo pasuri është okupuar.  Përshk. 5176</t>
  </si>
  <si>
    <t>Nr. Regj. 6045, dt.25.11.2012, ka ndërtim pa leje. Nr. Regj. 6047, dt.25.11.2012. Kjo pasuri është okupuar nga Artan Osman  Seferi. Përshk. 5586</t>
  </si>
  <si>
    <t>Nr. Regj. 6045, dt.25.11.2012, Ka ndërtim pa leje. Nr.Regj. 6047, dt.25.11.2012 Kjo pasuri është e okupuar . Përshk.8723</t>
  </si>
  <si>
    <t>Nr. Regj. 6045, dt.25.11.2012, Ka ndërtim pa leje. Nr. Regj. 6047, dt.25.11.2012 Kjo pasuri është okupuar nga Osman Mahmut Seferi. Përshk. 8401</t>
  </si>
  <si>
    <t>LN.08.10, dt. 25.11.2012 Mbi këtë truall ndodhet ndërtesa 2/73 ND. Nr. Regj. 6047, dt.25.11.2012 Kjo pasuri është okupuar nga Besnik Xheladin Xhafa.  Përshk. 5933</t>
  </si>
  <si>
    <t>Nr. Regj. 6045, dt.25.11.2012, ka ndërtim pa leje. Nr. Regj. 6047, dt.25.11.2012. Kjo pasuri është okupuar nga Agim Bregasi. Përshk. 8602</t>
  </si>
  <si>
    <t>LN.08.10, dt. 25.11.2012. Mbi këtë truall ndodhet ndërtesa 2/631/ND. Nr. Regj. 6045, dt.25.11.2012, Ka ndërtim pa leje. Nr.Regj. 6047. dt.25.11.2012 kjo pasuri është e okupuar nga Nazmi Shaqir Bardhi. Përshk.8215</t>
  </si>
  <si>
    <t>LN.08.10, dt. 25.11.2012 Mbi këtë truall ndodhet ndërtesa 2/163/ND1. Nr. Regj. 6045, dt.25.11.2012, ka ndërtim pa leje. Nr. Regj. 6047, dt.25.11.2012 Kjo pasuri është e okupuar nga Mehmet Shaqir Bardhi etj. Përshk.7949</t>
  </si>
  <si>
    <t>LN.08.10, dt. 25.11.2012. Përshk. 4847</t>
  </si>
  <si>
    <t>Nr. Regj. 2725, dt. 25.11.2012. Vihet në hipotek ligjore në favor të Procredit Bank me kontratën nr. 1736/540, dt. 27.12.2004, not. Sh. Cani 1962004. Nr. Regj. 5128, dt. 25.11.2012 vihet në hipotek ligjore në favor të B.K. të Greqisë me kontratë nr. 1692/1150/1, dt. 05.08.2008. Nr. regj. 5562 dt. 25.11.2012. Me deklaratën 2490/1183/5 dt. 14.10.2009 not. A. Hoti bëhet heqja e hipotekës 75711996. Ref 5128 mungon 2719 ndërtesë e kombinuar tre kate: kati përdhe ka dy njësi me sip.318 m2 dhe 341 m2; kati i parë dy njësi me sip. 302.2 m2 dhe 318 m2; kati i dytë ka 1 njësi me sip 245.12 dhe dy apartamente me sip. 57 m2 dhe 273 m2, kafazi i shkallës me sip 27.8 m2 në bashkëpronësi për tre katet.</t>
  </si>
  <si>
    <t>LN.08.10, dt. 25.11.2012 mbi këtë truall ndodhet ndërtesa 2/628 ND. Nr. Regj. 6047, dt.25.11.2012 kjo pasuri është okupuar nga Besnik Habili.  Përshk. 10050</t>
  </si>
  <si>
    <t>Nr. Regj.12936 dt. 27.07.2018 ndodhen ndërtesat vol. 53, fq. 116,117.  Nr. Regj. 6045, dt.25.11.2012, ka ndërtim pa leje. Nr. Regj. 6047, dt.25.11.2012 kjo pasuri është okupuar nga Kujtim Taullai. Përshk. 7665</t>
  </si>
  <si>
    <t>Nr. Regj. 6045, dt.25.11.2012, ka ndërtim pa leje. Nr. Regj. 6047, dt.25.11.2012 kjo pasuri është okupuar nga Iliaz Riza Bonde. Përshk. 7284</t>
  </si>
  <si>
    <t>Nr. Regj. 6045, dt.25.11.2012, ka ndërtim pa leje. Nr. Regj. 6047, dt.25.11.2012 kjo pasuri është okupuar nga Ashim Riza Bonde. Përshk. 5614</t>
  </si>
  <si>
    <t>Nr. Regj. 6045, dt.25.11.2012, ka ndërtim pa leje. Nr.Regj. 6047, dt.25.11.2012 Kjo pasuri është e okupuar nga Elvis Skënder Ibraliu . Përshk.6302</t>
  </si>
  <si>
    <t>Nr. 13224 dt. 19.12.2018 Mbi këtë pasuri ndodhet ndërtesa nr. pas 2/87 ND vol. 54, fq. 11.  Nr. Regj. 6045, dt.25.11.2012, ka ndërtim pa leje. Nr. Regj. 6047, dt.25.11.2012 Kjo pasuri është okupuar nga Muharrem Destan Filolli. Përshk. 8059</t>
  </si>
  <si>
    <t>Nr. Regj. 6045, dt.25.11.2012, ka ndërtim pa leje. Nr.Regj. 6047, dt.25.11.2012 Kjo pasuri është e okupuar nga Halil Muhamet Celpica.</t>
  </si>
  <si>
    <t>Nr. Regj. 6045, dt.25.11.2012, Ka ndërtim pa leje.  Nr. Regj. 6047, dt.25.11.2012 Kjo pasuri është okupuar nga Halim Izet Harizi. Përshk. 7046</t>
  </si>
  <si>
    <t>Nr. Regj. 6045, dt.25.11.2012, ka ndërtim pa leje. Nr. Regj. 6047, dt.25.11.2012 Kjo pasuri është okupuar nga Marsida Arjan Shkurta. Përshk. 7927</t>
  </si>
  <si>
    <t>Kanal</t>
  </si>
  <si>
    <t>Nr. Regj. 6045, dt.25.11.2012, ka ndërtim pa leje. Nr. Regj. 6047, dt.25.11.2012 kjo pasuri është okupuar nga Enver Ibrahim Tufa. Përshk. 6495</t>
  </si>
  <si>
    <t>Nr. Regj. 6045, dt.25.11.2012, Ka ndërtim pa leje. Nr. Regj. 6047, dt.25.11.2012 Kjo pasuri është okupuar nga Demir Bajram Skilja. Përshk. 6105</t>
  </si>
  <si>
    <t>Nr. Regj. 6045, dt.25.11.2012, ka ndërtim pa leje. Nr. Regj. 6047, dt.25.11.2012 Kjo pasuri është okupuar nga Hiqmet Neim Mullaj. Përshk. 7190</t>
  </si>
  <si>
    <t>Nr. Regj. 6045, dt.25.11.2012, ka ndërtim pa leje.  Nr. Regj. 6047, dt.25.11.2012 Kjo pasuri është okupuar nga Hysen Neim Mullaj. Përshk. 7215</t>
  </si>
  <si>
    <t>Nr. Regj. 6045, dt.25.11.2012, ka ndërtim pa leje.Nr. Regj. 6047, dt.25.11.2012 Kjo pasuri është e okupuar nga Çlirim Vathi.Përshk.8605</t>
  </si>
  <si>
    <t>Nr. Regj. 6045, dt.25.11.2012, ka ndërtim pa leje. Nr. Regj. 6047, dt.25.11.2012 Kjo pasuri është okupuar nga Hasim Ahmet Bali. Përshk. 7127</t>
  </si>
  <si>
    <t>Nr. Regj. 18020 dt. Regj. 17.12.2024, Të drejta të tjera sipas legj. Në fuqi, akt adm, për të drejtën e parablerjes nr. 36000 dt. 10.07.2023. Nr. Regj. 6045, dt.25.11.2012, ka ndërtim pa leje.  Nr. Regj. 6047, dt.25.11.2012 Kjo pasuri është në posedim nga Ali Ahmet Bali. Përshk. 5374</t>
  </si>
  <si>
    <t>Nr. Regj. 7858 dt. 30.08.2013 hiqet kufizimi mbi pasurinëme U. Regj. Nr. 2476 dt. 30.08.2013. Përsh. Godinë e kombinuar 2 kat. Sip kat parë: sip funk.soc -eko = 80 m2 + sip. Banimi = 132 m2. Sip kat i dytë: sip banimi145 m2</t>
  </si>
  <si>
    <t>Nr. regj. 5543, dt. 22.06.2004 Mbi këtë truall ndodhen pasuritë nr.8/2, 8/3, vol. 10, fq. 88, 89, në bashkëpronësi të Lulzim Xhymerti dhe Hysen Xhymerti. Nr.Regj. 29092 dt. Regj. Hipotekë ligjore së kredisë së dhënë nga inst. Bankare. Kontratë për vendosjen e hipotekës për garantimin e kredisë së dhënë nga banka apo institucion tjetër kredidhënës, sipas vlerave të kredisë. nr. 330-216/1. dt. 13.02.2025, 20 vite. Banka OTP Albania.</t>
  </si>
  <si>
    <t>Nr. Regj. 5432 dt. 13.01.2004 Pasuria është e okupuar nga Ramazan Zylyf  Çelistani. Ka një ND pa leje me sip. 60.68 m2</t>
  </si>
  <si>
    <t>Nr. Regj. 5432 dt. 14.01.2004 Pasuria është e okupuar nga Luan Tahiri.</t>
  </si>
  <si>
    <t xml:space="preserve">Nr. Regj. 5432 dt. 14.01.2004. Pasuria është okupuar nga Silvana Viktor Osmani. </t>
  </si>
  <si>
    <t xml:space="preserve">Nr. Regj. 5432 dt. 16.02.2004. Pasuria është okupuar nga Dashamir Kadriu. </t>
  </si>
  <si>
    <t>Me dt. 02.08.2012 u krye rivlerësimi i pasurisë në shumën 5 910 34 lek Ref. 13507.</t>
  </si>
  <si>
    <t>Fatmir</t>
  </si>
  <si>
    <t>Nr. Regj. 5432 dt. 27.01.2004 pasuria është e okupuar nga Ardian Falli. Ka një ND pa leje me sip. 8.09 m2.</t>
  </si>
  <si>
    <t>Nr. Regj. 5432 dt. 10.01.2004 Pasuria është e okupuar nga Rahim Muhamet Rushkulli.</t>
  </si>
  <si>
    <t>Nr. Regj.  5432 dt. 10.01.2004 Pasuria është e okupuar nga Azem Halim Baiti. Mbi këtë truall ka ndërtim pa leje me sip.31.03 m2. Pos.Azem Halim Baiti.</t>
  </si>
  <si>
    <t xml:space="preserve">Nr. Regj.  5432 dt. 10.01.2004 Pasuria është e okupuar nga Asbie Sefedin Senka. Pos.Asbie Sefedin Senka </t>
  </si>
  <si>
    <t>Nr. Regj. 5432 dt. 10.01.2004 Pasuria është e okupuar nga Zyrah Gjini. Mbi këtë truall ka ndërtim pa leje me sip.25.44 m2. Pos.Zyra Gjini ( Koçi).</t>
  </si>
  <si>
    <t xml:space="preserve"> Regj. Nr. 20975dt.08.02.2019 Ndodhen ndërtesa nr. pas 2/178 /ND2 vol 65 fq. 131.</t>
  </si>
  <si>
    <t xml:space="preserve">Nr. Regj. 5432 dt. 27.01.2004 P                                                                                                           asuria është e okupuar nga Xhaferr Xhemal Aliu. Ka ndërtim pa leje me sip.17.62 m2. </t>
  </si>
  <si>
    <t>Nr. Regj. 5432 dt. 10.01.2004 Pasuria është e okupuar nga Sose Dervish Kurbani. Pos.  Sose Dervish Kurbani.</t>
  </si>
  <si>
    <t>Nr.regj. 5432 dt. 09.01.2004 pasuria është e okupuar nga Petrit Almeri.</t>
  </si>
  <si>
    <t>Nr.regj. 5432 dt. 10.01.2004 Pasuria është e okupuar nga Durim Sefer Humi. Mbi këtë truall ka ndërtim pa leje 30.51 m2. Pos.Durim Sefer Humi</t>
  </si>
  <si>
    <t>Regj. Nr. 20214 dt. 27.09.2018. Mbi këtë truall vendoset ndërtesa me nr. Pas. 6/17/ND1 vol. 64, fq 64 dhe ndërtesa me nr. Pas. 6/17/ND2 vol.64 fq 64.Në momentin e azhornimit në këtë pronë ishte Hysen Kasem Shaqiri.</t>
  </si>
  <si>
    <t xml:space="preserve">Nr. Regj. 5432 dt. 10.01.2004 pasuria është e okupuar nga Hatixhe Osman Keptiu . </t>
  </si>
  <si>
    <t>Nr. Regj. 5432 dt. 10.01.2004 pasuria është e okupuar nga Alfred Spiro Gjoni . Mbi këtë truall ka ndërtim pa leje me sip.33.23 m2</t>
  </si>
  <si>
    <t xml:space="preserve">Nr.regj. 5432 dt. 10.01.2004 Pasuria është e okupuar nga Eduart Avni Salaj. Mbi këtë truall ka ndërtim pa leje 11.99 m2. </t>
  </si>
  <si>
    <t>Nr. Regj. 5432 dt. 10.01.2004 Pasuria është e okupuar nga Nuredin Tonuzi. Pos. Nuredin Tonuzi</t>
  </si>
  <si>
    <t xml:space="preserve">Në momentin e azhornimit në këtë pronë ishte Mihal Çumashi. </t>
  </si>
  <si>
    <t xml:space="preserve">Nr. Regj. 5432 dt. 10.01.2004 Pasuria është e okupuar nga Xhavit Demir Kalaja. </t>
  </si>
  <si>
    <t xml:space="preserve">Nr. Regj. 5432 dt. 20.01.2004 Pasuria është e okupuar ngaArtur Beshir Dervishi. </t>
  </si>
  <si>
    <t>Me dekl. Noteriale me nr. 249/093, dt. 24.02.2014 sip. e truallit është deklaruar 232.5 m2 në ndryshim nga vendimi 24/B Ref. 15618.</t>
  </si>
  <si>
    <t>Lloji i pasurisë truall + Ndërtesë i papajisur me çertifikatë pronësie.</t>
  </si>
  <si>
    <t>Shtesë një kat në objektin ekzistues 1 kat. L. Ndërtimi Ref. 21083.</t>
  </si>
  <si>
    <t xml:space="preserve">Nr. Regj. 5432 dt. 10.03.2004 pasuria është e okupuar nga Agron Xhemal Kalja. </t>
  </si>
  <si>
    <t>Shtesë anësore dhe vertikale shërbimi një kat nën objektin ekzistues 1 kat.  Ref. 13565.</t>
  </si>
  <si>
    <t>Nr. Regj. 5432 dt. 24.02.2004 pasuria është e okupuar nga Koço Vasil Nika Pos. Koço Vasil Nika</t>
  </si>
  <si>
    <t>Nr. Ref. 5432 dt. 30.01.2004 Pasuria është e okupuar nga Myrteza Kacuqi. Me dek. Not nr. 3710/1896/1 dt. 06.11.2017 korigjohet HTR ref. 19487. Kërkesë nr. 185041 dt. 11.02.2018. not. M. Nika përditësim.</t>
  </si>
  <si>
    <t>Kontratë shitje nr. 2681/1013 dt. 23.12.2023. regj. Nr. 28357 dt. 28.08.2024.</t>
  </si>
  <si>
    <t>Bllokuar prona për 30 ditë nga noter Krenar Troci më datë 18.08.2025 nëpërmjet aplikimit me nr. 63683 banesë 2 kate ref. 05703 shtesë ansore 2 kate në objektin ekzistus 2 kat me ref. 018689.</t>
  </si>
  <si>
    <t xml:space="preserve">Nr. Regj. 5432 dt. 15.02.2004 Pasuria është e okupuar nga Idriz Nesim Mustafaraj. </t>
  </si>
  <si>
    <t>Në momentin e azhornimit u gjend Stefan Irakli Gjata.</t>
  </si>
  <si>
    <t xml:space="preserve">Nr. Regj. 5432 dt. 27.01.2004 Pasuria është e okupuar nga Luan Skënder Veizaj. </t>
  </si>
  <si>
    <t xml:space="preserve">Nr. Regj. 5432 dt. 27.01.2004 Pasuria është e okupuar nga Xhemal Reka. </t>
  </si>
  <si>
    <t xml:space="preserve">Pallat dy kat kategoria dytë, një hyrje 12 apartamenta vit ndërtimi 1968. </t>
  </si>
  <si>
    <t xml:space="preserve">Në dosjen e këtij pallati mungon formulari i kuotave të pjesmarrjes. </t>
  </si>
  <si>
    <t xml:space="preserve">Nr. Ref. 5432 dt. 14.01.2004 Pasuria është e okupuar nga Vangjel Sandri Gjurgjaj. Ka një nd. pa leje 15.4 m2. </t>
  </si>
  <si>
    <t>kartele e pa plotësuar me informacion.</t>
  </si>
  <si>
    <t>Nr.Regj.  5432 dt. 13.01.2004 Pasuria është e okupuar nga Arif Haxhi Misiri. Ka një ND pa leje me sip. 90.69m².</t>
  </si>
  <si>
    <t xml:space="preserve">Nr. Regj. 5432 dt. 13.01.2004 Pasuria është e okupuar nga Ibrahim Shefik Elmadhi. Ka një ND pa leje me sip 179.81 m². </t>
  </si>
  <si>
    <t xml:space="preserve">Nr.Regj 30308 dt. 3.10.2025 Hipotekë ligjore e kredisë së dhënë nga instirucione bankare. Kontratë për vendosjen e hipotekës për garantimin e kredië së dhënë nga banka apo institucion tjetër kredishënës, sipas vlerës së kredisë. 1807/537 dt. 17.09.2025. 20 vite, BKT. Me shkresën nr. 10606 dt. 21.07.2015 është konfirmuar nga OSHEE se pasuria Nr. 1/37 ZK. 8512 nuk është kabinë elektrike por objekt privat. Ref, 16936 l. leg. Nr. 285838 dt. 23.08.2019 Godinë social-ekonomike 1kat, Kati përdhe 24m². </t>
  </si>
  <si>
    <t>Nr. Regj. 5432 dt. 27.01.2004 Pasuria është e okupuar nga Hava Nuredin Haku. Ka një ND pa leje me sip. 37.30 m².</t>
  </si>
  <si>
    <t>Nr. Regj. 5432 dt. 19.01.2004 Pasuria është e okupuar nga Lonard Ibrahim Maku. Ka një ND pa leje me sip. 11.91 m².</t>
  </si>
  <si>
    <t>Nr. Regj. 5432 dt. 10.01.2004 Pasuria është e okupuar nga Fadil Rushit Lala. Mbi këtë truall ka ndërtim pa leje me sip.30.45 m². Pos. Fadil Rushit Lala.</t>
  </si>
  <si>
    <t xml:space="preserve">Nr. Regj. 5432 dt. 27.01.2004 Pasuria është e okupuar nga Alfred Njazi Mema. Ka ndërtim pa leje me sip.20.01 m². </t>
  </si>
  <si>
    <t xml:space="preserve"> Nr. Regj. 5432 dt. 27.01.2004 Pasuria është e okupuar nga Kadri Jaho Malo. Ka një ND pa leje me sip 4.16 m². </t>
  </si>
  <si>
    <t xml:space="preserve">Nr. Regj. 5432 dt. 06.03.2004 Pasuria është e okupuar nga Eqerem Shehu. Mbi këtë truall ndodhet një ndërtim pa leje me sip.58.65 m². </t>
  </si>
  <si>
    <t xml:space="preserve">Nr. Regj. 5432 dt. 10.01.2004 Ppasuria është e okupuar nga Xhemal Kadri Mema . Mbi këtë truall ka ndërtim pa leje me sip.23.58m²2. Pos Xhemal Kadri Mema </t>
  </si>
  <si>
    <t>Nr. Regj. 5432 dt. 10.01.2004 Pasuria është e okupuar nga Albert Ymer Alushi. Mbi këtë truall ka ndërtim pa leje me sip.23.31 m².</t>
  </si>
  <si>
    <t xml:space="preserve">Nr.regj. 5432 dt. 10.01.2004 Pasuria është e okupuar nga Adrian Isuf Falli. Mbi këtë truall ka ndërtim pa leje 21.31 m². </t>
  </si>
  <si>
    <t>Shtëpi banimi 2 kat kati përdhe 78 m²  dhe kati parë 79 m².</t>
  </si>
  <si>
    <t xml:space="preserve">Nr. Regj. 5432 dt. 27.01.2004 Pasuria është e okupuar nga Kujtim Banush Pasha. Ka një ND pa leje me sip.23.76 m². </t>
  </si>
  <si>
    <t xml:space="preserve">Nr. Regj. 5432 dt. 27.01.2004 Pasuria është e okupuar nga Lume Xhemal Zequa. Ka një ND pa leje me sip.78.41 m². </t>
  </si>
  <si>
    <t>Nr. Regj. 5432 dt. 27.01.2004 Pasuria është e okupuar nga person i paidentifikuar.Ka një nd. pa leje me sip.20.01 m².</t>
  </si>
  <si>
    <t xml:space="preserve">Nr. Regj. 5432 dt. 15.01.2004 Pasuria është e okupuar nga Todi Pandi Gjurgjaj. Ka një ND. pa leje me sip. 20.9 m².  </t>
  </si>
  <si>
    <t xml:space="preserve">V1fq103 ÷V1fq109V42 fq229-231 </t>
  </si>
  <si>
    <t>12</t>
  </si>
  <si>
    <t>13</t>
  </si>
  <si>
    <t>15</t>
  </si>
  <si>
    <t>20</t>
  </si>
  <si>
    <t>total</t>
  </si>
  <si>
    <t>30</t>
  </si>
  <si>
    <t>35</t>
  </si>
  <si>
    <t>36</t>
  </si>
  <si>
    <t>61</t>
  </si>
  <si>
    <t>77</t>
  </si>
  <si>
    <t>79</t>
  </si>
  <si>
    <t>80</t>
  </si>
  <si>
    <t>83</t>
  </si>
  <si>
    <t>91</t>
  </si>
  <si>
    <t>8512</t>
  </si>
  <si>
    <t>8/2</t>
  </si>
  <si>
    <t>M</t>
  </si>
  <si>
    <t>O</t>
  </si>
  <si>
    <t>E PRONARËVE QË SHPRONËSOHEN PËR INTERES PUBLIK NGA PROJEKTI    LIDHJA E CURRILAVE ME RRUGËN “ALEKSANDËR GOGA ” NËPËRMJET RRUGËS “ PJETËR BOGDANI ” DHE RRUGËS “ ISUF FERRA ” ( VANGJEL GJURGA), RRUGA “ VOJSAVA ”, RRUGA “ PROKOP MEKSI ”, RRUGA “ABDULLAH TEKU ” (SUL DEMIR)   DURRËS</t>
  </si>
  <si>
    <r>
      <t xml:space="preserve">Truall  </t>
    </r>
    <r>
      <rPr>
        <sz val="12"/>
        <color rgb="FF000000"/>
        <rFont val="Times New Roman"/>
        <family val="1"/>
      </rPr>
      <t xml:space="preserve">(m2) </t>
    </r>
    <r>
      <rPr>
        <b/>
        <sz val="12"/>
        <color rgb="FF000000"/>
        <rFont val="Times New Roman"/>
        <family val="1"/>
      </rPr>
      <t xml:space="preserve">               </t>
    </r>
  </si>
  <si>
    <r>
      <t xml:space="preserve">Ndërtesë </t>
    </r>
    <r>
      <rPr>
        <sz val="12"/>
        <color rgb="FF000000"/>
        <rFont val="Times New Roman"/>
        <family val="1"/>
      </rPr>
      <t>(m2)</t>
    </r>
    <r>
      <rPr>
        <b/>
        <sz val="12"/>
        <color rgb="FF000000"/>
        <rFont val="Times New Roman"/>
        <family val="1"/>
      </rPr>
      <t xml:space="preserve">                </t>
    </r>
  </si>
  <si>
    <r>
      <t xml:space="preserve">Sipërfaqa </t>
    </r>
    <r>
      <rPr>
        <sz val="12"/>
        <color rgb="FF000000"/>
        <rFont val="Times New Roman"/>
        <family val="1"/>
      </rPr>
      <t>(m2)</t>
    </r>
  </si>
  <si>
    <r>
      <t xml:space="preserve">Çmimi   </t>
    </r>
    <r>
      <rPr>
        <sz val="12"/>
        <color rgb="FF000000"/>
        <rFont val="Times New Roman"/>
        <family val="1"/>
      </rPr>
      <t>(lekë/m2)</t>
    </r>
  </si>
  <si>
    <r>
      <t xml:space="preserve">Vlera   </t>
    </r>
    <r>
      <rPr>
        <sz val="12"/>
        <color rgb="FF000000"/>
        <rFont val="Times New Roman"/>
        <family val="1"/>
      </rPr>
      <t xml:space="preserve"> (lekë)</t>
    </r>
  </si>
  <si>
    <r>
      <t xml:space="preserve">Vlera    </t>
    </r>
    <r>
      <rPr>
        <sz val="12"/>
        <color rgb="FF000000"/>
        <rFont val="Times New Roman"/>
        <family val="1"/>
      </rPr>
      <t>(lekë)</t>
    </r>
  </si>
  <si>
    <r>
      <t xml:space="preserve">VLERA  TOTALE  </t>
    </r>
    <r>
      <rPr>
        <sz val="14"/>
        <color rgb="FF000000"/>
        <rFont val="Times New Roman"/>
        <family val="1"/>
      </rPr>
      <t>(lekë)</t>
    </r>
  </si>
  <si>
    <t>S</t>
  </si>
  <si>
    <t>U</t>
  </si>
  <si>
    <t>Myzafer</t>
  </si>
  <si>
    <t>Qemal</t>
  </si>
  <si>
    <t>Halilaj</t>
  </si>
  <si>
    <t xml:space="preserve">2/1341 </t>
  </si>
  <si>
    <t>2/1008</t>
  </si>
  <si>
    <t>Ergin</t>
  </si>
  <si>
    <t>Nasufi</t>
  </si>
  <si>
    <t>Naim</t>
  </si>
  <si>
    <t>Ali</t>
  </si>
  <si>
    <t>Molla</t>
  </si>
  <si>
    <t>Pronar I pa vërtetuar</t>
  </si>
  <si>
    <t>Myslim</t>
  </si>
  <si>
    <t>Lumtirije</t>
  </si>
  <si>
    <t>Kjo ndërtesë ndodhet mbi truallin me nr. pas. 2/156 në pronësi të shtetit</t>
  </si>
  <si>
    <t>Hamit</t>
  </si>
  <si>
    <t>Shaban</t>
  </si>
  <si>
    <t>Doda</t>
  </si>
  <si>
    <t>Jashar</t>
  </si>
  <si>
    <t>Gezim</t>
  </si>
  <si>
    <t>Braho</t>
  </si>
  <si>
    <t>Mara</t>
  </si>
  <si>
    <t>nr. regj. 3192 dt. 19.03.2024. kalimi I pronësisë me rezervë/kusht. Kontratë shitjes, shkëmbimit ose dhurimit me rezervë/kusht të pasurisë së paluajtëshme. Nr. 3254/1853 dt. 14.12.2023, 4 muaj, Muharrem Bregu.</t>
  </si>
  <si>
    <t>3/317/nd</t>
  </si>
  <si>
    <t>Qylafi</t>
  </si>
  <si>
    <t>Habili</t>
  </si>
  <si>
    <t>Xhulia</t>
  </si>
  <si>
    <t>Agim</t>
  </si>
  <si>
    <t>Ordisela</t>
  </si>
  <si>
    <t>Irisa</t>
  </si>
  <si>
    <t>Muçogllava</t>
  </si>
  <si>
    <t>Etleva</t>
  </si>
  <si>
    <t>Orgerta</t>
  </si>
  <si>
    <t>Guna</t>
  </si>
  <si>
    <t>Vjollca</t>
  </si>
  <si>
    <t>Asllan</t>
  </si>
  <si>
    <t>Sherbet</t>
  </si>
  <si>
    <t>Qilafi</t>
  </si>
  <si>
    <t>Parroj</t>
  </si>
  <si>
    <t>Mitata</t>
  </si>
  <si>
    <t>Artan</t>
  </si>
  <si>
    <t>Osman</t>
  </si>
  <si>
    <t>Seferi</t>
  </si>
  <si>
    <t>Armando</t>
  </si>
  <si>
    <t>Elmaz</t>
  </si>
  <si>
    <t>Bledjan</t>
  </si>
  <si>
    <t>Mediha</t>
  </si>
  <si>
    <t>Sali</t>
  </si>
  <si>
    <t>Harizi</t>
  </si>
  <si>
    <t>2/147/nd1+nd2</t>
  </si>
  <si>
    <t>Eltjon</t>
  </si>
  <si>
    <t>Anisa</t>
  </si>
  <si>
    <t>Muça</t>
  </si>
  <si>
    <t xml:space="preserve">Raimonda </t>
  </si>
  <si>
    <t>Goni</t>
  </si>
  <si>
    <t>Giçi</t>
  </si>
  <si>
    <t>Lulzime</t>
  </si>
  <si>
    <t>Halil</t>
  </si>
  <si>
    <t>Skilja</t>
  </si>
  <si>
    <t>Mario</t>
  </si>
  <si>
    <t>Ilmi</t>
  </si>
  <si>
    <t>Mançe</t>
  </si>
  <si>
    <t>shtet</t>
  </si>
  <si>
    <t>Ilir</t>
  </si>
  <si>
    <t>Sadije</t>
  </si>
  <si>
    <t>ullishte</t>
  </si>
  <si>
    <t>Myftare</t>
  </si>
  <si>
    <t>Valbona</t>
  </si>
  <si>
    <t>Myftar</t>
  </si>
  <si>
    <t>Kadrimi</t>
  </si>
  <si>
    <t>Dhurata</t>
  </si>
  <si>
    <t>Melissa</t>
  </si>
  <si>
    <t>Dëfrim</t>
  </si>
  <si>
    <t>ndërtesë</t>
  </si>
  <si>
    <t>Vihet ne favor te Fondit Besa me kopntrate hipotekore Nr. 620/300/3, dt. 29.03.2013</t>
  </si>
  <si>
    <t>Stefan</t>
  </si>
  <si>
    <t>Irakli</t>
  </si>
  <si>
    <t>Skender</t>
  </si>
  <si>
    <t>2/162+1-1</t>
  </si>
  <si>
    <t>2/162+1-1/3</t>
  </si>
  <si>
    <t>VOL</t>
  </si>
  <si>
    <t>Ndertese</t>
  </si>
  <si>
    <t>Xhelal</t>
  </si>
  <si>
    <t>Falli</t>
  </si>
  <si>
    <t>2/138+1-1/2</t>
  </si>
  <si>
    <t>2/138+1-2</t>
  </si>
  <si>
    <t>2/138+1-4</t>
  </si>
  <si>
    <t>2/138+1-5</t>
  </si>
  <si>
    <t>3/203+1-5</t>
  </si>
  <si>
    <t>3/203+1-1</t>
  </si>
  <si>
    <t>Tanush</t>
  </si>
  <si>
    <t>Ndue</t>
  </si>
  <si>
    <t>Kabaçi</t>
  </si>
  <si>
    <t>3/203+1-3</t>
  </si>
  <si>
    <t>3/203+1-6</t>
  </si>
  <si>
    <t>Fjoca</t>
  </si>
  <si>
    <t>3/203+2-1</t>
  </si>
  <si>
    <t>Dolanaku</t>
  </si>
  <si>
    <t>3/203+2-3</t>
  </si>
  <si>
    <t>Ermir</t>
  </si>
  <si>
    <t>Hoxha</t>
  </si>
  <si>
    <t>3/206+2-6</t>
  </si>
  <si>
    <t>Hasan</t>
  </si>
  <si>
    <t>3/206+2-2</t>
  </si>
  <si>
    <t>Sanije</t>
  </si>
  <si>
    <t>Vezi</t>
  </si>
  <si>
    <t>3/206+2-5</t>
  </si>
  <si>
    <t>3/206+2-3</t>
  </si>
  <si>
    <t>Mukadez</t>
  </si>
  <si>
    <t>Ramkja</t>
  </si>
  <si>
    <t>3/206+2-4/2</t>
  </si>
  <si>
    <t>3/206+2-4/1</t>
  </si>
  <si>
    <t>3/206+1-2</t>
  </si>
  <si>
    <t>3/206/+1-3</t>
  </si>
  <si>
    <t>Alfrida</t>
  </si>
  <si>
    <t>Saliasi</t>
  </si>
  <si>
    <t>3/206+1-6</t>
  </si>
  <si>
    <t>3/209+1-3/1</t>
  </si>
  <si>
    <t>Alush</t>
  </si>
  <si>
    <t>3/209+1-4/1</t>
  </si>
  <si>
    <t>3/209+1-3</t>
  </si>
  <si>
    <t>Rexh</t>
  </si>
  <si>
    <t>Kelaj</t>
  </si>
  <si>
    <t>3/209+1-1</t>
  </si>
  <si>
    <t>3/209+2-1</t>
  </si>
  <si>
    <t>Belulaj</t>
  </si>
  <si>
    <t>Koka</t>
  </si>
  <si>
    <t>3/209+1-6/1</t>
  </si>
  <si>
    <t>3/209+1-4</t>
  </si>
  <si>
    <t>3/209+1-5/1</t>
  </si>
  <si>
    <t>Proi</t>
  </si>
  <si>
    <t>3/209+1-5</t>
  </si>
  <si>
    <t>3/209+1-6</t>
  </si>
  <si>
    <t>Jani</t>
  </si>
  <si>
    <t>Tase</t>
  </si>
  <si>
    <t>Nina</t>
  </si>
  <si>
    <t>3/213+1-1</t>
  </si>
  <si>
    <t>Hipoteke ligjore se kredise se dhene nga institucionet bankare</t>
  </si>
  <si>
    <t>3/213+1-3</t>
  </si>
  <si>
    <t>3/213+1-6/1</t>
  </si>
  <si>
    <t>Shpresim</t>
  </si>
  <si>
    <t>Kulla</t>
  </si>
  <si>
    <t>3/213+1-2</t>
  </si>
  <si>
    <t>Vihet ne H/L ne favor te BKT</t>
  </si>
  <si>
    <t>Geralda</t>
  </si>
  <si>
    <t>Simon</t>
  </si>
  <si>
    <t>Prenga</t>
  </si>
  <si>
    <t>3/213+2-2</t>
  </si>
  <si>
    <t>Dashamir</t>
  </si>
  <si>
    <t>Nova</t>
  </si>
  <si>
    <t>3/213+1-2/1</t>
  </si>
  <si>
    <t>Nazmi</t>
  </si>
  <si>
    <t>Kastriot</t>
  </si>
  <si>
    <t>Hysenbelli</t>
  </si>
  <si>
    <t>2/213+1-6</t>
  </si>
  <si>
    <t>3/213+1-5</t>
  </si>
  <si>
    <t>3/213+2-5</t>
  </si>
  <si>
    <t>3/213+2-4</t>
  </si>
  <si>
    <t>Zida</t>
  </si>
  <si>
    <t>Saliaj</t>
  </si>
  <si>
    <t>3/213+1-4</t>
  </si>
  <si>
    <t>3/213+2-6</t>
  </si>
  <si>
    <t>Drita</t>
  </si>
  <si>
    <t>Misir</t>
  </si>
  <si>
    <t>Byku</t>
  </si>
  <si>
    <t>4/139+1-2</t>
  </si>
  <si>
    <t>4/139+1-5</t>
  </si>
  <si>
    <t>4/139+1-3</t>
  </si>
  <si>
    <t>4/139+1-4</t>
  </si>
  <si>
    <t>4/139+1-6</t>
  </si>
  <si>
    <t>4/139+1-1</t>
  </si>
  <si>
    <t>4/140+1-4</t>
  </si>
  <si>
    <t>4/140+1-6</t>
  </si>
  <si>
    <t>4/140+1-2</t>
  </si>
  <si>
    <t>4/140+1-3</t>
  </si>
  <si>
    <t>H/L se kredise se dhene nga institucionet bankare, Intesa</t>
  </si>
  <si>
    <t>4/140+1-1</t>
  </si>
  <si>
    <t>Gjika</t>
  </si>
  <si>
    <t>4/141+1-4</t>
  </si>
  <si>
    <t>Rama</t>
  </si>
  <si>
    <t>4/141+1-2</t>
  </si>
  <si>
    <t>4/141+1-1</t>
  </si>
  <si>
    <t>4/141+2-3</t>
  </si>
  <si>
    <t>4/141+1-5</t>
  </si>
  <si>
    <t>Sami</t>
  </si>
  <si>
    <t>Hali</t>
  </si>
  <si>
    <t>4/141+1-3</t>
  </si>
  <si>
    <t>4/141+1-4/1</t>
  </si>
  <si>
    <t>Spahiu</t>
  </si>
  <si>
    <t>4/141+1-7</t>
  </si>
  <si>
    <t>Miran</t>
  </si>
  <si>
    <t>4/141+1-8</t>
  </si>
  <si>
    <t>Muço</t>
  </si>
  <si>
    <t>Hysa</t>
  </si>
  <si>
    <t>4/141+1-9</t>
  </si>
  <si>
    <t>Bregu</t>
  </si>
  <si>
    <t>469/3</t>
  </si>
  <si>
    <t>443/3</t>
  </si>
  <si>
    <t>443/4</t>
  </si>
  <si>
    <t>443/5</t>
  </si>
  <si>
    <t>443/6</t>
  </si>
  <si>
    <t>1935.61</t>
  </si>
  <si>
    <t>1/341</t>
  </si>
  <si>
    <t>1/179</t>
  </si>
  <si>
    <t>3/351</t>
  </si>
  <si>
    <t>3/379</t>
  </si>
  <si>
    <t>6/421</t>
  </si>
  <si>
    <t>Procesvebal nuk ka objket</t>
  </si>
  <si>
    <t>8/79</t>
  </si>
  <si>
    <t>3/929/nd</t>
  </si>
  <si>
    <t>3/851</t>
  </si>
  <si>
    <t>ARE</t>
  </si>
  <si>
    <t xml:space="preserve">Ndërtesë (m2)                </t>
  </si>
  <si>
    <t>SKA</t>
  </si>
  <si>
    <t>Hysen
Lulzim</t>
  </si>
  <si>
    <t>Isuf
Isuf</t>
  </si>
  <si>
    <t>Xhymeri
Xhymeri</t>
  </si>
  <si>
    <t>Lulzim
Hysen</t>
  </si>
  <si>
    <t>Xhymerti
Xhymerti</t>
  </si>
  <si>
    <t>Viktor
Dhurata</t>
  </si>
  <si>
    <t xml:space="preserve">Myterem
Ali </t>
  </si>
  <si>
    <t>Osmanaj
Osmanaj</t>
  </si>
  <si>
    <t>Arent
Sidorela</t>
  </si>
  <si>
    <t>Fatmir
Pajtim</t>
  </si>
  <si>
    <t>Zani
Zani</t>
  </si>
  <si>
    <t>Genc
Elmira</t>
  </si>
  <si>
    <t>Tahir
Fari</t>
  </si>
  <si>
    <t>Çuni
Çuni</t>
  </si>
  <si>
    <t>Meleq
Rita</t>
  </si>
  <si>
    <t>Muçi
Muçi</t>
  </si>
  <si>
    <t>Maliq
Aishe
Leonard
Shpresa
Alfred
Ardian</t>
  </si>
  <si>
    <t>Musa
Musa
Musa
Musa
Musa
Musa</t>
  </si>
  <si>
    <t>Falli
Falli
Falli
Falli
Falli
Falli</t>
  </si>
  <si>
    <t>Hava
Arben
Kujtim
Ikbale
Leonard
Hatixhe</t>
  </si>
  <si>
    <t>Nuredin
Ibrahim
Ibrahim
Nuri
Ibrahim
Sabri</t>
  </si>
  <si>
    <t>Haku
Haku
Haku
Haku
Haku
Haku</t>
  </si>
  <si>
    <t>Kozma
Nazmije
Ardian
Gentian
Dritan
Flutura</t>
  </si>
  <si>
    <t>Nikola
Gezim
Kozma
Kozma
Kozma
Osman</t>
  </si>
  <si>
    <t>Merga
Merga
Merga
Merga
Merga
Merga</t>
  </si>
  <si>
    <t>Leonard
Zylfije
Shegushe
Ardjan</t>
  </si>
  <si>
    <t>Musa
Ismail
Haziz
Musa</t>
  </si>
  <si>
    <t>Falli
Ademi
Falli
Falli</t>
  </si>
  <si>
    <t>Diana
Mirela
Roland
Lavdije</t>
  </si>
  <si>
    <t>Engjellush
Engjellush
Engjellush
Muharrem</t>
  </si>
  <si>
    <t>Kadushja
Kadushja
Kadushja
Kadushja</t>
  </si>
  <si>
    <t>Varvara
Ardian
Artan</t>
  </si>
  <si>
    <t>Andon
Andrea
Andrea</t>
  </si>
  <si>
    <t>Beshiri
Zhuho
Zhuho</t>
  </si>
  <si>
    <t>Xhema
Shqiponja
Skender
Lumnije
Zame
Hamza
Fadil
Zyra</t>
  </si>
  <si>
    <t>Nuredin
Abeli
Xhemal
Xhemal
Xhemal
Xhemal
Xhemal
Xhemal</t>
  </si>
  <si>
    <t>Reka
Reka
Reka
Reka
Reka
Reka
Reka
Reka</t>
  </si>
  <si>
    <t>Ana
Stefan</t>
  </si>
  <si>
    <t>Sif
Irakli</t>
  </si>
  <si>
    <t>Gjata
Gjata</t>
  </si>
  <si>
    <t>Lavdije
Diana
Mirela
Roland</t>
  </si>
  <si>
    <t>Kadushja
Stefa
Kadushja
Kadushja</t>
  </si>
  <si>
    <t>Lulzim
Edlira</t>
  </si>
  <si>
    <t>Abdulla
Bajram</t>
  </si>
  <si>
    <t>Sina
Sina</t>
  </si>
  <si>
    <t>Klejdi
Ergisa</t>
  </si>
  <si>
    <t>Bashkim
Dalip</t>
  </si>
  <si>
    <t>Shyle
Doko</t>
  </si>
  <si>
    <t>Edmira
Xhuljeta</t>
  </si>
  <si>
    <t>Thoma
Thoma</t>
  </si>
  <si>
    <t>Klironomi
Klironomi</t>
  </si>
  <si>
    <t>Adanela
Klaudia
Klea</t>
  </si>
  <si>
    <t>Qani
Sazan
Sazan</t>
  </si>
  <si>
    <t>Kokomani
Kokomani
Kokomani</t>
  </si>
  <si>
    <t>Gentjana
Enkelejda 
Vilma 
Ariana</t>
  </si>
  <si>
    <t>Oberle
Shabani
Lila
Pedersen</t>
  </si>
  <si>
    <t>Edmond
Valter</t>
  </si>
  <si>
    <t>Haki
Haki</t>
  </si>
  <si>
    <t>Hysi
Hysi</t>
  </si>
  <si>
    <t>Edlira
Edvin</t>
  </si>
  <si>
    <t>Bajram
Bajram</t>
  </si>
  <si>
    <t>Derjai
Derjai</t>
  </si>
  <si>
    <t>Dhurata
Mimoza</t>
  </si>
  <si>
    <t>Osman
Osman</t>
  </si>
  <si>
    <t>Risto
Kaiku</t>
  </si>
  <si>
    <t xml:space="preserve">Ramazan
Shqipe
Enkelejda  </t>
  </si>
  <si>
    <t>Sheleku
Sheleku
Sheleku</t>
  </si>
  <si>
    <t>Malko
Hava</t>
  </si>
  <si>
    <t>Osman
Rexhep</t>
  </si>
  <si>
    <t>Taka
Taka</t>
  </si>
  <si>
    <t>Nikolla
Lirije
Aleksander
Renata
Mimoza</t>
  </si>
  <si>
    <t>Joti
Llambi
Nikolla
Nikolla
Arqile</t>
  </si>
  <si>
    <t>Profi
Profi
Profi
Profi
Profi</t>
  </si>
  <si>
    <t>Halim
Ilirjana
Faik</t>
  </si>
  <si>
    <t>Zace
Masar
Zaka</t>
  </si>
  <si>
    <t>Kullesi
Kullesi
Kullesi</t>
  </si>
  <si>
    <t>Halit
Pesore</t>
  </si>
  <si>
    <t>Mustafa
Brahim</t>
  </si>
  <si>
    <t>Gani
File
Selim
Artur
Muhamet
Flutra</t>
  </si>
  <si>
    <t>Sharir
Tasim
Gani
Gani
Gani
Hasan</t>
  </si>
  <si>
    <t>Selimi
Selimi
Selimi
Selimi
Selimi
Selimi</t>
  </si>
  <si>
    <t>Diamand
Biserka</t>
  </si>
  <si>
    <t>Shaban
Vehbi</t>
  </si>
  <si>
    <t>Leka
Leka</t>
  </si>
  <si>
    <t>Ismail
Nexhmije</t>
  </si>
  <si>
    <t>Nuredin
Sabri</t>
  </si>
  <si>
    <t>Dapi
Dapi</t>
  </si>
  <si>
    <t>Vesel
Vito
Aishe
Arben</t>
  </si>
  <si>
    <t>Ibrahim
Vesel
Hajri
Vesel</t>
  </si>
  <si>
    <t>Spaho
Spaho
Spaho
Spaho</t>
  </si>
  <si>
    <t>Getian
Bajame
Petrit
Dhurata
Hasime</t>
  </si>
  <si>
    <t>?
Elmaz
Elmaz
Ramazan
Xhelal</t>
  </si>
  <si>
    <t>Durmishi
Durmishi
Durmishi
Durmishi
Durmishi</t>
  </si>
  <si>
    <t>Kushe
Goni</t>
  </si>
  <si>
    <t>Zejnel
Jonuz</t>
  </si>
  <si>
    <t>Bibi
Bibi</t>
  </si>
  <si>
    <t>Muharrem
Fatime</t>
  </si>
  <si>
    <t>Mersin
Hamdi</t>
  </si>
  <si>
    <t>Dervishi
Dervishi</t>
  </si>
  <si>
    <t>Zyber
Fatime
Hilmi
Merita</t>
  </si>
  <si>
    <t>Hasan
Vath
Zyber
Zyber</t>
  </si>
  <si>
    <t>Minja
Minja
Minja
Minja</t>
  </si>
  <si>
    <t>Haka
Tefta
Fatmir
Arden
Ylli
Pranvera</t>
  </si>
  <si>
    <t>Ismail
Xheti
Xheti
Xheti
Xheti
Xheti</t>
  </si>
  <si>
    <t>Kodra
Kodra
Kodra
Kodra
Kodra
Kodra</t>
  </si>
  <si>
    <t>Nevzat
Fatime
Entela
Merita</t>
  </si>
  <si>
    <t>Ali
Shaban
Nevzat
Nevzat</t>
  </si>
  <si>
    <t>Kanina
Kanina
Kanina
Kanina</t>
  </si>
  <si>
    <t>Marie
Arben</t>
  </si>
  <si>
    <t>Gjergj
Prend</t>
  </si>
  <si>
    <t>Florinaj
Florinaj</t>
  </si>
  <si>
    <t>Gezim
Rolanda</t>
  </si>
  <si>
    <t>Xhemal
Lutfi</t>
  </si>
  <si>
    <t>Begi
Begi</t>
  </si>
  <si>
    <t>Irini
Ilia
Nikolla
Alma</t>
  </si>
  <si>
    <t>Josif
Theodhor
Theodhor
Theodhor</t>
  </si>
  <si>
    <t>Andoni
Andoni
Andoni
Andoni</t>
  </si>
  <si>
    <t>Kristaq
Marjeta
Elida</t>
  </si>
  <si>
    <t>Thanas
Pandi
Kristaq</t>
  </si>
  <si>
    <t>Nako
Nako
Nako</t>
  </si>
  <si>
    <t>Kastriot
Shefikate</t>
  </si>
  <si>
    <t>Thoma
Cuman</t>
  </si>
  <si>
    <t>Prifti
Prifti</t>
  </si>
  <si>
    <t>Enver
Ledjana</t>
  </si>
  <si>
    <t>Kujtim
Ali</t>
  </si>
  <si>
    <t>Brahimaj
Arapaj</t>
  </si>
  <si>
    <t>Arben
Mirela</t>
  </si>
  <si>
    <t>Qemal
Kristaq</t>
  </si>
  <si>
    <t>Mullai
Mullai</t>
  </si>
  <si>
    <t>Hamza
Zenepe
Ylvi
Luljeta
Petrit</t>
  </si>
  <si>
    <t>Ferhat
Ramazan
Hamza
Hamza
Hamza</t>
  </si>
  <si>
    <t>Alibeu
Alibeu
Alibeu
Alibeu
Alibeu</t>
  </si>
  <si>
    <t>Idajete
Hajri</t>
  </si>
  <si>
    <t>Memoci
Memoci</t>
  </si>
  <si>
    <t>Mirjeta
Piro</t>
  </si>
  <si>
    <t>Asllan
Kostandin</t>
  </si>
  <si>
    <t>Doko
Doko</t>
  </si>
  <si>
    <t>Alma
Ardian</t>
  </si>
  <si>
    <t>Gjergj
Gjergj</t>
  </si>
  <si>
    <t>Hotova
Hotova</t>
  </si>
  <si>
    <t>Ismail
Bahrije</t>
  </si>
  <si>
    <t>Brahimaj
Brahimaj</t>
  </si>
  <si>
    <t>Esat
Shkelqim
Lindita
Vjollca
Adriana</t>
  </si>
  <si>
    <t>Hader
Esat
Esat
Esat
Bardhyl</t>
  </si>
  <si>
    <t>Dajlanaj
Dajlanaj
Dajlanaj
Dajlanaj
Dajlanaj</t>
  </si>
  <si>
    <t>Petrit
Lumturije</t>
  </si>
  <si>
    <t>Hajdar
Sadik</t>
  </si>
  <si>
    <t>Zeqja
Zeqja</t>
  </si>
  <si>
    <t>Pirro
Anastasia
Englantina</t>
  </si>
  <si>
    <t>Trifon
Petro
Pirro</t>
  </si>
  <si>
    <t>Behari
Behari
Behari</t>
  </si>
  <si>
    <t>Qemal
Vepore</t>
  </si>
  <si>
    <t>Mustafa
Mitat</t>
  </si>
  <si>
    <t>Hito
Hito</t>
  </si>
  <si>
    <t>TOTAL</t>
  </si>
  <si>
    <r>
      <t xml:space="preserve">VLERA  TOTALE  </t>
    </r>
    <r>
      <rPr>
        <sz val="12"/>
        <color rgb="FF000000"/>
        <rFont val="Times New Roman"/>
        <family val="1"/>
      </rPr>
      <t>(lekë)</t>
    </r>
  </si>
  <si>
    <t>Emiljan
Aurora</t>
  </si>
  <si>
    <t>?
Ferdi</t>
  </si>
  <si>
    <t>Tragaj
Tragaj</t>
  </si>
  <si>
    <t>Ardian
Marinela</t>
  </si>
  <si>
    <t>Jasimi
Jasimi</t>
  </si>
  <si>
    <t>?
?
?
Thoma
Thoma
Petraq
?</t>
  </si>
  <si>
    <t>Laku
Çela
Laku
Laku
Laku
Laku
Laku</t>
  </si>
  <si>
    <t>Hekuran
Ramazan
Nexhmije</t>
  </si>
  <si>
    <t>Korriku
Korriku
Jancari</t>
  </si>
  <si>
    <t>Amarildo
Fatmira
Serxhio</t>
  </si>
  <si>
    <t>Drini
Seit
?</t>
  </si>
  <si>
    <t>Harka
Harka
Harka</t>
  </si>
  <si>
    <t>Izet
Fiqirie</t>
  </si>
  <si>
    <t>Pemaj
Hado</t>
  </si>
  <si>
    <t>Hume
Ervis
Valbona
Mimoza</t>
  </si>
  <si>
    <t>Hidri
Hidri
Ferati
Metushi</t>
  </si>
  <si>
    <t>Total 8511</t>
  </si>
  <si>
    <t>Total 8512</t>
  </si>
  <si>
    <t>Total 1574</t>
  </si>
  <si>
    <t>Total</t>
  </si>
  <si>
    <t>Grupi i Punës:</t>
  </si>
  <si>
    <t>Alneida Rroshi</t>
  </si>
  <si>
    <t>Elsa Kalesha</t>
  </si>
  <si>
    <t>Emiljan Musai</t>
  </si>
  <si>
    <t>Ardita Molla</t>
  </si>
  <si>
    <t>Alba Kokomani</t>
  </si>
  <si>
    <t>Danjela Gjinika</t>
  </si>
  <si>
    <t>Bianka Madhi</t>
  </si>
  <si>
    <t>Alvaro Kaçupi</t>
  </si>
  <si>
    <t>Aleksa Prenga</t>
  </si>
  <si>
    <t>Marsida</t>
  </si>
  <si>
    <t>Shkurta</t>
  </si>
  <si>
    <t>Arjan</t>
  </si>
  <si>
    <t>3/206+1-4</t>
  </si>
  <si>
    <t>Albano</t>
  </si>
  <si>
    <t>Beqir</t>
  </si>
  <si>
    <t>Istrefi</t>
  </si>
  <si>
    <t>3/930</t>
  </si>
  <si>
    <t>procesverbal  Nr. Regj. 6045, dt.25.11.2012, ka ndërtim pa leje. Nr. Regj. 6047, dt.25.11.201.2. Kjo pasuri është okupuar nga Kujtim Taullaj. Procesverbal grpi I shpronsimit, trualli nuk ka objekt.</t>
  </si>
  <si>
    <t>Nuk ka mardhënie me truallin godinë 2 kat + papafingo kt p sip 116, kt 1 sip. 140 m, Garazhd 31 m</t>
  </si>
  <si>
    <t>Me leje Legalizimi Nr. 268820 dt. 12.06.2017, Godinë banimi 1 kat + Podrum</t>
  </si>
  <si>
    <t>Godinë banimi 3 kat</t>
  </si>
  <si>
    <t>Nerim</t>
  </si>
  <si>
    <t>Abdi</t>
  </si>
  <si>
    <t>2/1348</t>
  </si>
  <si>
    <t>Vendim për legalizim ndërtim pa leje, Nr. 3189 datë 30.12.2025</t>
  </si>
  <si>
    <t>2/132ND1</t>
  </si>
  <si>
    <t>2/131/1</t>
  </si>
  <si>
    <t xml:space="preserve">Hajrije </t>
  </si>
  <si>
    <t xml:space="preserve">Sulejman </t>
  </si>
  <si>
    <t>Bali</t>
  </si>
  <si>
    <t>Vendim leje legalizimi nr, 2809 date 04.12.2025</t>
  </si>
  <si>
    <t>2/131/nd</t>
  </si>
  <si>
    <t>Godinë e kombinuar 3 kat, kati përdhe soc ek. sip100 , kati parë 106 m², kati 2sip  106m².</t>
  </si>
  <si>
    <t xml:space="preserve">siperfaqa e pronws preket 7.25m </t>
  </si>
  <si>
    <t>Kjo pasuri eshte e okupuar nga Shefit Laver Sollaku. Mbi kete pasuri ndodhet ndertesa me nr.3/892/ND, vol.63, fq.153</t>
  </si>
  <si>
    <t>Sipas urdherit ashk durres, u be aktive pasuria , nr urdheri 1268 d1t8.12.2023</t>
  </si>
  <si>
    <t>KJO PASURI NE AKTIN 168-406 GJENDET ME NR: 468</t>
  </si>
  <si>
    <t>Muca</t>
  </si>
  <si>
    <t xml:space="preserve">Abdurrahman </t>
  </si>
  <si>
    <t>L.Legalizimi me nr. 286150 DT 23.10.2020. Godine banimi 2 kate. K.perdhe 172 m2, K.pare 172 m2</t>
  </si>
  <si>
    <t>Behexhed</t>
  </si>
  <si>
    <t>Kjo ndertese ndodhet mbi truallin 2/73. Kufizim deri ne krijimin e marrdhenieve me truallin.</t>
  </si>
  <si>
    <t>Kjo pasuri eshte e okupuar nga Haxhi Halim Hoti. Ka ndertim pa leje.</t>
  </si>
  <si>
    <t>Leje legalizimi nr.147608, dt.26.03.2015. Godine banimi 1 kat + godine funksion soc-eko 1 kat. Sip k.perdhe 86 m2 ndertim dhe 91 m2 banim, sip. Kati perdhe 14 m2. Leje ndertimi nr 736, dt.22.07.2017, shtese anesore 20 m2.</t>
  </si>
  <si>
    <t xml:space="preserve">Nezir             </t>
  </si>
  <si>
    <t>Kerkese nr.166794, dt.14.11.2017,. Not.M.Prevazi perditesim</t>
  </si>
  <si>
    <t>Rystem
Rystem
Rustem</t>
  </si>
  <si>
    <t>Kjo pasuri ne aktin 404 gjendet me nr.468</t>
  </si>
  <si>
    <t>U krye rivleresimi per shumen 360000 ne dt.24.10.2013 ref 01521</t>
  </si>
  <si>
    <t>Ismail
Zef</t>
  </si>
  <si>
    <t>U krye RPV per shumen 11116000 leke me apl.nr.20602, dt.20.08.2020. Kontrate sipermarrje/ akt marreveshje nepermjet zhvilluesit te prones dhe pronareve te truallit.</t>
  </si>
  <si>
    <t>Kryhet R.V.P me dt, 20.08.2020 per vleren 7940.000 leke e vlefshme deri ne nje trasaksion tjeter pervec deshmise se trashegimise. Kontrate sipermarrje/akt marrveshje ndermjet zhvilluesit te prones dhe pronareve te truallit</t>
  </si>
  <si>
    <t>Ariana
Eli
Mimoza
Enri 
Ilir
Hektor
Violeta</t>
  </si>
  <si>
    <t>Regjistrohet kontrate sipermarrje nr.4320/2201, dt.15.10.2019 me shoqerine "DCI COMPANY" shpk. Kontrate sipermarrje/akt marrveshje ndermjet zhvilluesit te prones dhe pronareve te truallit. U krye rivleresimi ne shumen 22698750 leke.</t>
  </si>
  <si>
    <t>Bashkim</t>
  </si>
  <si>
    <t>Faik</t>
  </si>
  <si>
    <t>Rajku</t>
  </si>
  <si>
    <t>Prene</t>
  </si>
  <si>
    <t>Jak</t>
  </si>
  <si>
    <t xml:space="preserve">U krye RVP per shumen 3.075.750 leke bazuar ne raport vleresimi. </t>
  </si>
  <si>
    <t xml:space="preserve">H/L 26.09.2013. </t>
  </si>
  <si>
    <t>Godine banimi 1 kat</t>
  </si>
  <si>
    <t>Godine banimi 1 kat, ndertesa vijon nga vol 62, fq.99</t>
  </si>
  <si>
    <t>Leje leg nr.97 dt.17.01.2025. Godine banimi 1 kat, sip ndertimit 79 m2, sip banimi 87 m2</t>
  </si>
  <si>
    <t>Godine banimi 2 kat. Kt. Perdhe 90 m2, k.pare 107 m2. Ndertimi vjen nga vol.59, fq.130. Trualli vjen nga vol25, fq.16</t>
  </si>
  <si>
    <t>Vendim nr.37364, dt.30.10.2024. Godine banimi 2 kat, K.Perdhe 114 m2 , k. pare 140 m2</t>
  </si>
  <si>
    <t>Kjo pasuri ne Aktin 397 gjendet me nr.468 e 469.</t>
  </si>
  <si>
    <t>Sherif</t>
  </si>
  <si>
    <t>Pemtore</t>
  </si>
  <si>
    <t>Myftar
Edmond
Bajram
Bajram</t>
  </si>
  <si>
    <t>Sipërfaqe (m2)</t>
  </si>
  <si>
    <t>Çmimi   (lekë/m2)</t>
  </si>
  <si>
    <t>Vlera    (lekë)</t>
  </si>
  <si>
    <t>ULLISHTE</t>
  </si>
  <si>
    <t>V</t>
  </si>
  <si>
    <t>Y</t>
  </si>
  <si>
    <t>W</t>
  </si>
  <si>
    <t>X</t>
  </si>
  <si>
    <t>Shtese vertikale 1 kat mbi objekt ekzistues. Kati perdhe 92 m2, kati pare 123 m2. Leje leg ref.015469</t>
  </si>
  <si>
    <t>Mbi kete pasuri ndodhet ndertesa me nr.8/22/ND, zk.8512</t>
  </si>
  <si>
    <t>E posedon Thoma Kristo Klinomeni</t>
  </si>
  <si>
    <t>Lulzim dhe Hysen Xhymerti jane pronare te truallit 8/1 vol10, fq.87 mbi te cilin ndodhet ndertesa 8/2. Prona bllokohet ne favor te Fefad Bank me nr.822 REP dhe nr 275 KOL</t>
  </si>
  <si>
    <t>Ne momentin e azhornimit ne kete prone ishte Mihal Çumashi</t>
  </si>
  <si>
    <t>P.Nuredin Tonuzi</t>
  </si>
  <si>
    <t>Godine banimi 3 kat, kati perdhe = 99 m2, kati pare =124 m2, kati dyte=124 m2. Ndertesa vijon nga vol.74, fq.205</t>
  </si>
  <si>
    <t>Lume Ali Mancaku eshte pronare e pasurise 2/234 ndertese (vol.14, fq.246). Mbi truallin 2/157. Pasuria eshte okupuar nga Lume Ali Mncaku. Ka nje ndertese pa leje me sip.25 m2</t>
  </si>
  <si>
    <t>Te drejta te tjera sipas legjislacionit ne fuqi. Urdher i drejtorit per kufizim. Godine soc-ekonomike 2 kate, kati perdhe 87 m2, kati pare 117 m2</t>
  </si>
  <si>
    <t>Godine 2 kat. Leshohet dublikate me urdher regjistruesi nr.2121, dt.22.07.2016. Ref.nr.17590</t>
  </si>
  <si>
    <t>Ky objekt ndodhet mbi pasurine nr.8/22, zk 8518. Vendim nr 33661, dt 20.04.2021 "Godine e kombinuar 2 kat", k.perdhe me sip. Ndertimi 147 m2, sip aktiviteti 147 m2, k.pare me sip. Ndertimi 147 m2, sip banimi 147 m2</t>
  </si>
  <si>
    <t>Godine banimi 2 kat, sip.kati perdhe =118 m2, sip kati pare =97 m2. Kjo pasuri vjen nga pasuria nr 1/615, vol.73, fq.39 dhe pasuria nr 1/619, vol73, fq 42</t>
  </si>
  <si>
    <t>Maksim</t>
  </si>
  <si>
    <t>Marku</t>
  </si>
  <si>
    <t>Me kontrat 1935/973 dt 05.08.2011, not A. Spahiu prona vihet ne favor te z.Marku deri ne shlyerjen e borxhit prej 590006. D.Noteriale nr 694/328, dt.15.07.2011 eshte shlyer ne favor te z.Marku</t>
  </si>
  <si>
    <t>Ervin</t>
  </si>
  <si>
    <t>Gjini</t>
  </si>
  <si>
    <t>Kjo pasuri vjen nga vol58, fq.30, zk 8512</t>
  </si>
  <si>
    <t xml:space="preserve">Bledar </t>
  </si>
  <si>
    <t>Kertusha</t>
  </si>
  <si>
    <t>Godine banimi 1 kat. Sot me 23.05.2017 u krye RVP per shumen 11.919.990 leke me fer 18796</t>
  </si>
  <si>
    <t>Deshir</t>
  </si>
  <si>
    <t>Belegu</t>
  </si>
  <si>
    <t>Ka MPL sip 94.07 m2</t>
  </si>
  <si>
    <t>FONDACIONI "NEHEMIA"</t>
  </si>
  <si>
    <t>"FONDACIONI NEHAMIA" eshte pronar i truallit 6/32, vol16, fq 206, mbi te cilin ndodhet ndertesa 6/244.Prona kufizohet per plotesim dok me urdher te regjistruesit nr.5, dt 09.01.2004.</t>
  </si>
  <si>
    <t>Halit</t>
  </si>
  <si>
    <t xml:space="preserve">Sadije </t>
  </si>
  <si>
    <t>Hamid</t>
  </si>
  <si>
    <t>Ne dosjen e ketij pallati mungon formulari i kuotave te pjesmarrjes N=kat 2 kategori I nr.shk.II</t>
  </si>
  <si>
    <t>Shenure Sulejman Gjinika eshte pronare e nderteses 2/233 vol.16, fq 134 mbi truallin 2/158. Pasuria eshte okupuar nga Shenure Gjinika. Ka nd. Pa leje 29 m2</t>
  </si>
  <si>
    <t>Ndodhet mbi pas. Nr 2/158, vol.25, fq 224, pronesi shtet. Vihet ne h/l ne favor te Procredit me kontrate kredie , notere Albana Hoti nr.1357 Ref. nr. 865/3 Kol., dt 21.06.2007. Njesi sherbimi "Pa mardhenie me truallin". Shtese anesore + vertikale 1 kat ne objektin ekzistues 1 kat, k.perdhe=25 m2, k.pare =94 m2.</t>
  </si>
  <si>
    <t>Pasuria eshte okupuar nga Etem Xhevahir Lako. Ka nje nd. Pa leje me sip. 6.35 m2</t>
  </si>
  <si>
    <t>Pasuria eshte okupuar nga Shefqet Nevruz Zeneli. Ka nje ndertim pa leje me sip 4.04 m2</t>
  </si>
  <si>
    <t>E mbyllur</t>
  </si>
  <si>
    <t>Pasuria eshte okupuar nga Durim Ibrahim Elmadhi, Hamit Ibrahim Elmadhi. Ka nje ndertim pa leje 218.53m2</t>
  </si>
  <si>
    <t>.</t>
  </si>
  <si>
    <t>Kjo pasuri vjen nga pasuria nr.1/569/ND volum 71, fq128 dhe Zk 8512 dhe pjeserisht nga pasuria nr.1/179,vol 9 , fq 92 ,Zk 8512 sip.56.6m2.</t>
  </si>
  <si>
    <t xml:space="preserve">Shtese anesore 1 kat+ vertikale 1 kat ne objektin ekzistues 1 kat </t>
  </si>
  <si>
    <t>Kjo ndertese vendoset ne truallin me nr. Pas 6/17, vol.10, fq.23. Vihet ne favor te Aluiznit Durres. Shtese anesore 1 kat ne obj ekz 1 kat. Nuk ka marrdhenie me truallin.</t>
  </si>
  <si>
    <t>Pasuria eshte okupuar nga Polikron Sofokli Xhavara.</t>
  </si>
  <si>
    <t>24</t>
  </si>
  <si>
    <t>29</t>
  </si>
  <si>
    <t>34</t>
  </si>
  <si>
    <t>37</t>
  </si>
  <si>
    <t>53</t>
  </si>
  <si>
    <t>56</t>
  </si>
  <si>
    <t>62</t>
  </si>
  <si>
    <t>78</t>
  </si>
  <si>
    <t>82</t>
  </si>
  <si>
    <t>90</t>
  </si>
  <si>
    <t>94</t>
  </si>
  <si>
    <t>Muçi</t>
  </si>
  <si>
    <t xml:space="preserve">
Vasil
Vasil
Vasil</t>
  </si>
  <si>
    <t>18</t>
  </si>
  <si>
    <t>22</t>
  </si>
  <si>
    <t>32</t>
  </si>
  <si>
    <t>33</t>
  </si>
  <si>
    <t xml:space="preserve"> Leg. Nr. 283595 dt. 21.12.2018, godinë banimi 1 kat pl.kat përdhe sip ndërtimi 101 m²</t>
  </si>
  <si>
    <t>Godinë banimi 2 kat, kati përdhe 101 m², kati parë 131m², vijon nga vol 20 fq 138 dhe vol 59 fq 157.</t>
  </si>
  <si>
    <t>Vjen nga ndarja e pas 2/596 vol. 34 fq. 139, vendim legalizimi 37648, dt 06.12.2024, dodinë banimi 2 kate planimetria e katit përdhe sip. Ndërtimi 96m², sip banimi 107 m² planimetria e katit parë sip ndërtimi 141², sip banimi 141 m².</t>
  </si>
  <si>
    <t>Vendim Legalizimi pozicionhet në pasurinë 3/317 vol. 13 fq. 39, Regjistrohet vendimi Legalizimit nr. 2146 datë 01.10.2025, Godinë banimi 1 kat 91 m²+ 1 nën tokë 67 m².</t>
  </si>
  <si>
    <t>Nr. Regj. 6045, dt.25.11.2012, ka ndërtim pa leje. Nr. Regj. 6047, dt.25.11.2012. Kjo pasuri është okupuar nga Shpëtim Cikalleshi. Ndërtim pa leje 4.5 m².</t>
  </si>
  <si>
    <t>Godinë banimi 3 kat, kati përdhe 65m², kati parë 108 m², kati dytë 108 m².</t>
  </si>
  <si>
    <t>Leje Legalizimi nr. 150157 datë 21.08.2015, godinë banimi 3 kate, sip. Kati përdhe 201m², sip kati parë 213 m², sip kati dytë 77 m².</t>
  </si>
  <si>
    <t>Godinë banimi 1 kat, kati përdhe 132m², Garazh 27 m², nuk ka mardhënie me truallin, kjo ndërtesë vendoset mbi pasurinë me nr. 2/147, vol 28 fq. 24.</t>
  </si>
  <si>
    <t>Regj/leje/leg nr. 2567 dt. 12.11.2025. Godinë banimi 1kt. Kati përdhe 55 m², kjo ndërtesë dhe parcela ndërtimore pozicionohen mbi pasurinë me nr. 2/131, vol 32 fq 107.</t>
  </si>
  <si>
    <t>Mbi këtë pasuri bie ndërtesa 2/600/Nd, vol 63 fq. 225, vendim legalizimi nr. 440 datë 21.02.2025 Godinë banimi 2 kat sip. Kati përdhe 108m² sip kati parë 147 m²</t>
  </si>
  <si>
    <t>Godinë e kombinuar 1 kat, sipas lejes legalizimit nr. 60966 dt. 22.02.2013 me sip ndërtimi 124 m².</t>
  </si>
  <si>
    <t>Nr. Regj. 5432 dt. 13.01.2004 Pasuria është e okupuar nga Bajram Arif Hasani. Ka një ND pa leje me sip. 107.92 m²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</si>
</sst>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;[Red]0"/>
    <numFmt numFmtId="165" formatCode="m/d;@"/>
    <numFmt numFmtId="166" formatCode="0.00;[Red]0.00"/>
    <numFmt numFmtId="167" formatCode="#,##0.00;[Red]#,##0.0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D5FFFF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DFFFF"/>
        <bgColor rgb="FFCCFFFF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5" fillId="2" borderId="19" xfId="0" applyFont="1" applyFill="1" applyBorder="1" applyAlignment="1">
      <alignment horizontal="center" vertical="center" textRotation="90" wrapText="1"/>
    </xf>
    <xf numFmtId="164" fontId="5" fillId="2" borderId="31" xfId="0" applyNumberFormat="1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164" fontId="7" fillId="3" borderId="37" xfId="0" applyNumberFormat="1" applyFont="1" applyFill="1" applyBorder="1" applyAlignment="1">
      <alignment horizontal="center" vertical="center" wrapText="1"/>
    </xf>
    <xf numFmtId="164" fontId="7" fillId="2" borderId="36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 wrapText="1"/>
    </xf>
    <xf numFmtId="164" fontId="8" fillId="2" borderId="38" xfId="0" applyNumberFormat="1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7" fillId="4" borderId="3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2" fontId="5" fillId="2" borderId="31" xfId="0" applyNumberFormat="1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2" fontId="15" fillId="2" borderId="34" xfId="0" applyNumberFormat="1" applyFont="1" applyFill="1" applyBorder="1" applyAlignment="1">
      <alignment horizontal="center" vertical="center" wrapText="1"/>
    </xf>
    <xf numFmtId="164" fontId="15" fillId="3" borderId="37" xfId="0" applyNumberFormat="1" applyFont="1" applyFill="1" applyBorder="1" applyAlignment="1">
      <alignment horizontal="center" vertical="center" wrapText="1"/>
    </xf>
    <xf numFmtId="164" fontId="15" fillId="2" borderId="36" xfId="0" applyNumberFormat="1" applyFont="1" applyFill="1" applyBorder="1" applyAlignment="1">
      <alignment horizontal="center" vertical="center"/>
    </xf>
    <xf numFmtId="164" fontId="15" fillId="2" borderId="3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167" fontId="18" fillId="0" borderId="47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26" fillId="0" borderId="0" xfId="0" applyFont="1"/>
    <xf numFmtId="0" fontId="3" fillId="0" borderId="45" xfId="0" applyFont="1" applyBorder="1" applyAlignment="1">
      <alignment vertical="center"/>
    </xf>
    <xf numFmtId="164" fontId="15" fillId="2" borderId="6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wrapText="1"/>
    </xf>
    <xf numFmtId="0" fontId="5" fillId="2" borderId="34" xfId="0" applyFont="1" applyFill="1" applyBorder="1" applyAlignment="1">
      <alignment horizontal="left" wrapText="1"/>
    </xf>
    <xf numFmtId="0" fontId="5" fillId="2" borderId="35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 textRotation="90" wrapText="1"/>
    </xf>
    <xf numFmtId="0" fontId="5" fillId="4" borderId="34" xfId="0" applyFont="1" applyFill="1" applyBorder="1" applyAlignment="1">
      <alignment horizontal="center" vertical="center" textRotation="90" wrapText="1"/>
    </xf>
    <xf numFmtId="0" fontId="5" fillId="2" borderId="34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textRotation="90" wrapText="1"/>
    </xf>
    <xf numFmtId="164" fontId="5" fillId="4" borderId="58" xfId="0" applyNumberFormat="1" applyFont="1" applyFill="1" applyBorder="1" applyAlignment="1">
      <alignment horizontal="center" vertical="center" textRotation="90" wrapText="1"/>
    </xf>
    <xf numFmtId="0" fontId="5" fillId="4" borderId="59" xfId="0" applyFont="1" applyFill="1" applyBorder="1" applyAlignment="1">
      <alignment horizontal="center" vertical="center" textRotation="90" wrapText="1"/>
    </xf>
    <xf numFmtId="2" fontId="5" fillId="4" borderId="69" xfId="0" applyNumberFormat="1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167" fontId="19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wrapText="1"/>
    </xf>
    <xf numFmtId="164" fontId="18" fillId="5" borderId="58" xfId="0" applyNumberFormat="1" applyFont="1" applyFill="1" applyBorder="1" applyAlignment="1">
      <alignment horizontal="center" vertical="center" textRotation="90" wrapText="1"/>
    </xf>
    <xf numFmtId="0" fontId="18" fillId="5" borderId="59" xfId="0" applyFont="1" applyFill="1" applyBorder="1" applyAlignment="1">
      <alignment horizontal="center" vertical="center" textRotation="90" wrapText="1"/>
    </xf>
    <xf numFmtId="166" fontId="18" fillId="5" borderId="60" xfId="0" applyNumberFormat="1" applyFont="1" applyFill="1" applyBorder="1" applyAlignment="1">
      <alignment horizontal="center" vertical="center" textRotation="90"/>
    </xf>
    <xf numFmtId="166" fontId="3" fillId="0" borderId="47" xfId="0" applyNumberFormat="1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43" fontId="22" fillId="0" borderId="76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43" fontId="22" fillId="0" borderId="77" xfId="0" applyNumberFormat="1" applyFont="1" applyBorder="1" applyAlignment="1">
      <alignment horizontal="center" vertical="center"/>
    </xf>
    <xf numFmtId="43" fontId="22" fillId="0" borderId="61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164" fontId="18" fillId="0" borderId="56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4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wrapText="1"/>
    </xf>
    <xf numFmtId="49" fontId="3" fillId="0" borderId="27" xfId="0" applyNumberFormat="1" applyFont="1" applyFill="1" applyBorder="1" applyAlignment="1">
      <alignment horizontal="justify" vertical="justify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/>
    <xf numFmtId="165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justify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64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66" fontId="3" fillId="0" borderId="5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vertical="center"/>
    </xf>
    <xf numFmtId="2" fontId="3" fillId="0" borderId="64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2" fontId="3" fillId="0" borderId="5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3" fillId="0" borderId="2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65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20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wrapText="1"/>
    </xf>
    <xf numFmtId="0" fontId="3" fillId="0" borderId="70" xfId="0" applyFont="1" applyFill="1" applyBorder="1" applyAlignment="1">
      <alignment horizontal="center" wrapText="1"/>
    </xf>
    <xf numFmtId="0" fontId="3" fillId="0" borderId="53" xfId="0" applyFont="1" applyFill="1" applyBorder="1" applyAlignment="1">
      <alignment horizont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49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 wrapText="1"/>
    </xf>
    <xf numFmtId="164" fontId="5" fillId="2" borderId="66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FFFF"/>
      <color rgb="FFD5FFFF"/>
      <color rgb="FF66FFFF"/>
      <color rgb="FFBDFFFF"/>
      <color rgb="FFBBFBFD"/>
      <color rgb="FF9B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70"/>
  <sheetViews>
    <sheetView showGridLines="0" tabSelected="1" topLeftCell="N4" zoomScale="85" zoomScaleNormal="85" workbookViewId="0">
      <pane ySplit="5" topLeftCell="A156" activePane="bottomLeft" state="frozen"/>
      <selection activeCell="A4" sqref="A4"/>
      <selection pane="bottomLeft" activeCell="Z161" sqref="Z161"/>
    </sheetView>
  </sheetViews>
  <sheetFormatPr defaultColWidth="9.109375" defaultRowHeight="15.6" x14ac:dyDescent="0.3"/>
  <cols>
    <col min="1" max="1" width="5.6640625" style="43" customWidth="1"/>
    <col min="2" max="2" width="13.6640625" style="199" customWidth="1"/>
    <col min="3" max="3" width="10.33203125" style="199" customWidth="1"/>
    <col min="4" max="4" width="12.88671875" style="199" customWidth="1"/>
    <col min="5" max="5" width="8.33203125" style="198" customWidth="1"/>
    <col min="6" max="6" width="6.88671875" style="199" customWidth="1"/>
    <col min="7" max="7" width="11.109375" style="199" customWidth="1"/>
    <col min="8" max="8" width="12" style="199" customWidth="1"/>
    <col min="9" max="9" width="10.33203125" style="199" customWidth="1"/>
    <col min="10" max="10" width="7" style="199" customWidth="1"/>
    <col min="11" max="11" width="6.6640625" style="199" customWidth="1"/>
    <col min="12" max="12" width="5.88671875" style="198" customWidth="1"/>
    <col min="13" max="13" width="5.33203125" style="198" customWidth="1"/>
    <col min="14" max="14" width="8.33203125" style="3" customWidth="1"/>
    <col min="15" max="15" width="8.109375" style="3" customWidth="1"/>
    <col min="16" max="16" width="11" style="3" customWidth="1"/>
    <col min="17" max="17" width="13.33203125" style="3" customWidth="1"/>
    <col min="18" max="18" width="10.5546875" style="3" customWidth="1"/>
    <col min="19" max="19" width="13.109375" style="3" customWidth="1"/>
    <col min="20" max="20" width="9" style="14" customWidth="1"/>
    <col min="21" max="21" width="11.5546875" style="14" customWidth="1"/>
    <col min="22" max="22" width="10.5546875" style="14" customWidth="1"/>
    <col min="23" max="23" width="11.6640625" style="14" customWidth="1"/>
    <col min="24" max="24" width="12.44140625" style="14" customWidth="1"/>
    <col min="25" max="25" width="15.6640625" style="14" customWidth="1"/>
    <col min="26" max="26" width="25.88671875" style="14" customWidth="1"/>
    <col min="27" max="27" width="63.109375" style="1" customWidth="1"/>
    <col min="28" max="16384" width="9.109375" style="1"/>
  </cols>
  <sheetData>
    <row r="1" spans="1:71" x14ac:dyDescent="0.3">
      <c r="B1" s="14"/>
      <c r="C1" s="14"/>
      <c r="D1" s="14"/>
      <c r="E1" s="3"/>
      <c r="F1" s="14"/>
      <c r="G1" s="14"/>
      <c r="H1" s="14"/>
      <c r="I1" s="14"/>
      <c r="J1" s="14"/>
      <c r="L1" s="3"/>
      <c r="M1" s="3"/>
    </row>
    <row r="2" spans="1:71" ht="47.25" customHeight="1" x14ac:dyDescent="0.3">
      <c r="B2" s="14"/>
      <c r="C2" s="14"/>
      <c r="D2" s="14"/>
      <c r="E2" s="3"/>
      <c r="F2" s="3"/>
      <c r="G2" s="14"/>
      <c r="H2" s="267" t="s">
        <v>33</v>
      </c>
      <c r="I2" s="267"/>
      <c r="J2" s="267"/>
      <c r="K2" s="267"/>
      <c r="L2" s="267"/>
      <c r="M2" s="267"/>
      <c r="N2" s="267"/>
      <c r="O2" s="267"/>
      <c r="P2" s="267"/>
    </row>
    <row r="3" spans="1:71" ht="47.25" customHeight="1" x14ac:dyDescent="0.3">
      <c r="A3" s="78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2"/>
    </row>
    <row r="4" spans="1:71" ht="39.75" customHeight="1" thickBot="1" x14ac:dyDescent="0.35">
      <c r="A4" s="269" t="s">
        <v>614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71" ht="39" customHeight="1" thickTop="1" thickBot="1" x14ac:dyDescent="0.35">
      <c r="A5" s="254" t="s">
        <v>37</v>
      </c>
      <c r="B5" s="255" t="s">
        <v>2</v>
      </c>
      <c r="C5" s="256"/>
      <c r="D5" s="251"/>
      <c r="E5" s="255" t="s">
        <v>7</v>
      </c>
      <c r="F5" s="256"/>
      <c r="G5" s="256"/>
      <c r="H5" s="256"/>
      <c r="I5" s="256"/>
      <c r="J5" s="256"/>
      <c r="K5" s="256"/>
      <c r="L5" s="256"/>
      <c r="M5" s="256"/>
      <c r="N5" s="247" t="s">
        <v>1</v>
      </c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9"/>
      <c r="Z5" s="259" t="s">
        <v>621</v>
      </c>
      <c r="AA5" s="251" t="s">
        <v>41</v>
      </c>
    </row>
    <row r="6" spans="1:71" ht="34.5" customHeight="1" thickTop="1" thickBot="1" x14ac:dyDescent="0.35">
      <c r="A6" s="254"/>
      <c r="B6" s="257"/>
      <c r="C6" s="258"/>
      <c r="D6" s="253"/>
      <c r="E6" s="257"/>
      <c r="F6" s="258"/>
      <c r="G6" s="258"/>
      <c r="H6" s="258"/>
      <c r="I6" s="258"/>
      <c r="J6" s="258"/>
      <c r="K6" s="258"/>
      <c r="L6" s="258"/>
      <c r="M6" s="258"/>
      <c r="N6" s="262" t="s">
        <v>38</v>
      </c>
      <c r="O6" s="262"/>
      <c r="P6" s="262"/>
      <c r="Q6" s="262" t="s">
        <v>39</v>
      </c>
      <c r="R6" s="262"/>
      <c r="S6" s="262"/>
      <c r="T6" s="263" t="s">
        <v>40</v>
      </c>
      <c r="U6" s="263"/>
      <c r="V6" s="263"/>
      <c r="W6" s="263" t="s">
        <v>1087</v>
      </c>
      <c r="X6" s="263"/>
      <c r="Y6" s="263"/>
      <c r="Z6" s="260"/>
      <c r="AA6" s="252"/>
    </row>
    <row r="7" spans="1:71" ht="117.75" customHeight="1" thickTop="1" thickBot="1" x14ac:dyDescent="0.35">
      <c r="A7" s="254"/>
      <c r="B7" s="94" t="s">
        <v>8</v>
      </c>
      <c r="C7" s="4" t="s">
        <v>9</v>
      </c>
      <c r="D7" s="5" t="s">
        <v>10</v>
      </c>
      <c r="E7" s="6" t="s">
        <v>11</v>
      </c>
      <c r="F7" s="7" t="s">
        <v>12</v>
      </c>
      <c r="G7" s="8" t="s">
        <v>13</v>
      </c>
      <c r="H7" s="8" t="s">
        <v>14</v>
      </c>
      <c r="I7" s="8" t="s">
        <v>15</v>
      </c>
      <c r="J7" s="41" t="s">
        <v>615</v>
      </c>
      <c r="K7" s="8" t="s">
        <v>835</v>
      </c>
      <c r="L7" s="8" t="s">
        <v>16</v>
      </c>
      <c r="M7" s="9" t="s">
        <v>0</v>
      </c>
      <c r="N7" s="11" t="s">
        <v>617</v>
      </c>
      <c r="O7" s="15" t="s">
        <v>618</v>
      </c>
      <c r="P7" s="16" t="s">
        <v>619</v>
      </c>
      <c r="Q7" s="19" t="s">
        <v>617</v>
      </c>
      <c r="R7" s="15" t="s">
        <v>618</v>
      </c>
      <c r="S7" s="16" t="s">
        <v>619</v>
      </c>
      <c r="T7" s="11" t="s">
        <v>617</v>
      </c>
      <c r="U7" s="15" t="s">
        <v>618</v>
      </c>
      <c r="V7" s="16" t="s">
        <v>620</v>
      </c>
      <c r="W7" s="11" t="s">
        <v>617</v>
      </c>
      <c r="X7" s="15" t="s">
        <v>618</v>
      </c>
      <c r="Y7" s="16" t="s">
        <v>620</v>
      </c>
      <c r="Z7" s="261"/>
      <c r="AA7" s="253"/>
    </row>
    <row r="8" spans="1:71" s="13" customFormat="1" ht="42" customHeight="1" thickTop="1" x14ac:dyDescent="0.25">
      <c r="A8" s="96"/>
      <c r="B8" s="95" t="s">
        <v>17</v>
      </c>
      <c r="C8" s="23" t="s">
        <v>18</v>
      </c>
      <c r="D8" s="24" t="s">
        <v>19</v>
      </c>
      <c r="E8" s="25" t="s">
        <v>20</v>
      </c>
      <c r="F8" s="22" t="s">
        <v>21</v>
      </c>
      <c r="G8" s="23" t="s">
        <v>22</v>
      </c>
      <c r="H8" s="23" t="s">
        <v>23</v>
      </c>
      <c r="I8" s="23" t="s">
        <v>24</v>
      </c>
      <c r="J8" s="42" t="s">
        <v>25</v>
      </c>
      <c r="K8" s="30" t="s">
        <v>26</v>
      </c>
      <c r="L8" s="23" t="s">
        <v>27</v>
      </c>
      <c r="M8" s="24" t="s">
        <v>28</v>
      </c>
      <c r="N8" s="22" t="s">
        <v>612</v>
      </c>
      <c r="O8" s="23">
        <v>16619</v>
      </c>
      <c r="P8" s="23" t="s">
        <v>613</v>
      </c>
      <c r="Q8" s="26" t="s">
        <v>29</v>
      </c>
      <c r="R8" s="26">
        <v>62368</v>
      </c>
      <c r="S8" s="27" t="s">
        <v>30</v>
      </c>
      <c r="T8" s="28" t="s">
        <v>622</v>
      </c>
      <c r="U8" s="26">
        <v>74356</v>
      </c>
      <c r="V8" s="27" t="s">
        <v>623</v>
      </c>
      <c r="W8" s="28" t="s">
        <v>622</v>
      </c>
      <c r="X8" s="26" t="s">
        <v>836</v>
      </c>
      <c r="Y8" s="27" t="s">
        <v>623</v>
      </c>
      <c r="Z8" s="29" t="s">
        <v>31</v>
      </c>
      <c r="AA8" s="21"/>
    </row>
    <row r="9" spans="1:71" s="159" customFormat="1" x14ac:dyDescent="0.3">
      <c r="A9" s="161">
        <v>1</v>
      </c>
      <c r="B9" s="230" t="s">
        <v>35</v>
      </c>
      <c r="C9" s="230"/>
      <c r="D9" s="230"/>
      <c r="E9" s="161" t="s">
        <v>32</v>
      </c>
      <c r="F9" s="161">
        <v>8511</v>
      </c>
      <c r="G9" s="161" t="s">
        <v>42</v>
      </c>
      <c r="H9" s="161" t="s">
        <v>36</v>
      </c>
      <c r="I9" s="161">
        <v>581.1</v>
      </c>
      <c r="J9" s="161">
        <v>0</v>
      </c>
      <c r="K9" s="161">
        <v>0</v>
      </c>
      <c r="L9" s="161">
        <v>11</v>
      </c>
      <c r="M9" s="161">
        <v>79</v>
      </c>
      <c r="N9" s="157">
        <v>581.1</v>
      </c>
      <c r="O9" s="157"/>
      <c r="P9" s="157"/>
      <c r="Q9" s="157"/>
      <c r="R9" s="157"/>
      <c r="S9" s="157"/>
      <c r="T9" s="157"/>
      <c r="U9" s="157"/>
      <c r="V9" s="158"/>
      <c r="W9" s="158"/>
      <c r="X9" s="158"/>
      <c r="Y9" s="158"/>
      <c r="Z9" s="158"/>
      <c r="AA9" s="173"/>
    </row>
    <row r="10" spans="1:71" s="159" customFormat="1" ht="26.25" customHeight="1" x14ac:dyDescent="0.3">
      <c r="A10" s="161">
        <v>2</v>
      </c>
      <c r="B10" s="230" t="s">
        <v>35</v>
      </c>
      <c r="C10" s="230"/>
      <c r="D10" s="230"/>
      <c r="E10" s="161" t="s">
        <v>32</v>
      </c>
      <c r="F10" s="161">
        <v>8511</v>
      </c>
      <c r="G10" s="157" t="s">
        <v>44</v>
      </c>
      <c r="H10" s="157" t="s">
        <v>45</v>
      </c>
      <c r="I10" s="157">
        <v>8798.9599999999991</v>
      </c>
      <c r="J10" s="157">
        <v>8798.9599999999991</v>
      </c>
      <c r="K10" s="157">
        <v>0</v>
      </c>
      <c r="L10" s="161">
        <v>17</v>
      </c>
      <c r="M10" s="161">
        <v>177</v>
      </c>
      <c r="N10" s="157">
        <v>4.5999999999999996</v>
      </c>
      <c r="O10" s="157"/>
      <c r="P10" s="157"/>
      <c r="Q10" s="157"/>
      <c r="R10" s="157"/>
      <c r="S10" s="157"/>
      <c r="T10" s="157"/>
      <c r="U10" s="157"/>
      <c r="V10" s="158"/>
      <c r="W10" s="158"/>
      <c r="X10" s="158"/>
      <c r="Y10" s="158"/>
      <c r="Z10" s="158"/>
      <c r="AA10" s="173"/>
    </row>
    <row r="11" spans="1:71" s="159" customFormat="1" x14ac:dyDescent="0.3">
      <c r="A11" s="161">
        <v>3</v>
      </c>
      <c r="B11" s="234" t="s">
        <v>35</v>
      </c>
      <c r="C11" s="234"/>
      <c r="D11" s="234"/>
      <c r="E11" s="161" t="s">
        <v>32</v>
      </c>
      <c r="F11" s="161">
        <v>8511</v>
      </c>
      <c r="G11" s="161" t="s">
        <v>46</v>
      </c>
      <c r="H11" s="161" t="s">
        <v>36</v>
      </c>
      <c r="I11" s="161">
        <v>883.15</v>
      </c>
      <c r="J11" s="161">
        <v>0</v>
      </c>
      <c r="K11" s="161">
        <v>0</v>
      </c>
      <c r="L11" s="161">
        <v>11</v>
      </c>
      <c r="M11" s="161">
        <v>85</v>
      </c>
      <c r="N11" s="157">
        <v>28.53</v>
      </c>
      <c r="O11" s="157"/>
      <c r="P11" s="157"/>
      <c r="Q11" s="157"/>
      <c r="R11" s="157"/>
      <c r="S11" s="157"/>
      <c r="T11" s="157"/>
      <c r="U11" s="157"/>
      <c r="V11" s="158"/>
      <c r="W11" s="158"/>
      <c r="X11" s="158"/>
      <c r="Y11" s="158"/>
      <c r="Z11" s="158"/>
      <c r="AA11" s="173"/>
    </row>
    <row r="12" spans="1:71" s="159" customFormat="1" x14ac:dyDescent="0.3">
      <c r="A12" s="174">
        <v>4</v>
      </c>
      <c r="B12" s="241" t="s">
        <v>35</v>
      </c>
      <c r="C12" s="241"/>
      <c r="D12" s="241"/>
      <c r="E12" s="168" t="s">
        <v>32</v>
      </c>
      <c r="F12" s="174">
        <v>8511</v>
      </c>
      <c r="G12" s="175" t="s">
        <v>47</v>
      </c>
      <c r="H12" s="168" t="s">
        <v>45</v>
      </c>
      <c r="I12" s="168">
        <v>87</v>
      </c>
      <c r="J12" s="168">
        <v>87</v>
      </c>
      <c r="K12" s="168">
        <v>0</v>
      </c>
      <c r="L12" s="174">
        <v>54</v>
      </c>
      <c r="M12" s="174">
        <v>175</v>
      </c>
      <c r="N12" s="168">
        <v>10</v>
      </c>
      <c r="O12" s="168"/>
      <c r="P12" s="168"/>
      <c r="Q12" s="168"/>
      <c r="R12" s="168"/>
      <c r="S12" s="168"/>
      <c r="T12" s="168"/>
      <c r="U12" s="168"/>
      <c r="V12" s="191"/>
      <c r="W12" s="191"/>
      <c r="X12" s="191"/>
      <c r="Y12" s="191"/>
      <c r="Z12" s="192"/>
      <c r="AA12" s="173"/>
    </row>
    <row r="13" spans="1:71" s="158" customFormat="1" ht="16.5" customHeight="1" x14ac:dyDescent="0.3">
      <c r="A13" s="230">
        <v>5</v>
      </c>
      <c r="B13" s="157" t="s">
        <v>48</v>
      </c>
      <c r="C13" s="157" t="s">
        <v>54</v>
      </c>
      <c r="D13" s="157" t="s">
        <v>49</v>
      </c>
      <c r="E13" s="157" t="s">
        <v>32</v>
      </c>
      <c r="F13" s="230">
        <v>8511</v>
      </c>
      <c r="G13" s="268" t="s">
        <v>50</v>
      </c>
      <c r="H13" s="234" t="s">
        <v>45</v>
      </c>
      <c r="I13" s="234">
        <v>500</v>
      </c>
      <c r="J13" s="234">
        <v>500</v>
      </c>
      <c r="K13" s="234">
        <v>101</v>
      </c>
      <c r="L13" s="230">
        <v>54</v>
      </c>
      <c r="M13" s="230">
        <v>176</v>
      </c>
      <c r="N13" s="234">
        <v>25.9</v>
      </c>
      <c r="O13" s="234"/>
      <c r="P13" s="234">
        <f>N13*$O$8</f>
        <v>430432.1</v>
      </c>
      <c r="Q13" s="234">
        <v>0</v>
      </c>
      <c r="R13" s="234"/>
      <c r="S13" s="234"/>
      <c r="T13" s="234">
        <v>0</v>
      </c>
      <c r="U13" s="234"/>
      <c r="V13" s="250"/>
      <c r="W13" s="250"/>
      <c r="X13" s="250"/>
      <c r="Y13" s="250"/>
      <c r="Z13" s="235">
        <f t="shared" ref="Z13:Z17" si="0">+P13+S13+V13+Y13</f>
        <v>430432.1</v>
      </c>
      <c r="AA13" s="230" t="s">
        <v>1150</v>
      </c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</row>
    <row r="14" spans="1:71" s="159" customFormat="1" x14ac:dyDescent="0.3">
      <c r="A14" s="230"/>
      <c r="B14" s="176" t="s">
        <v>649</v>
      </c>
      <c r="C14" s="169" t="s">
        <v>650</v>
      </c>
      <c r="D14" s="169" t="s">
        <v>49</v>
      </c>
      <c r="E14" s="169"/>
      <c r="F14" s="230"/>
      <c r="G14" s="268"/>
      <c r="H14" s="234"/>
      <c r="I14" s="234"/>
      <c r="J14" s="234"/>
      <c r="K14" s="234"/>
      <c r="L14" s="230"/>
      <c r="M14" s="230"/>
      <c r="N14" s="234"/>
      <c r="O14" s="234"/>
      <c r="P14" s="234"/>
      <c r="Q14" s="234"/>
      <c r="R14" s="234"/>
      <c r="S14" s="234"/>
      <c r="T14" s="234"/>
      <c r="U14" s="234"/>
      <c r="V14" s="250"/>
      <c r="W14" s="250"/>
      <c r="X14" s="250"/>
      <c r="Y14" s="250"/>
      <c r="Z14" s="235">
        <f t="shared" si="0"/>
        <v>0</v>
      </c>
      <c r="AA14" s="230"/>
    </row>
    <row r="15" spans="1:71" s="159" customFormat="1" x14ac:dyDescent="0.3">
      <c r="A15" s="230"/>
      <c r="B15" s="177" t="s">
        <v>280</v>
      </c>
      <c r="C15" s="157" t="s">
        <v>650</v>
      </c>
      <c r="D15" s="157" t="s">
        <v>49</v>
      </c>
      <c r="E15" s="157"/>
      <c r="F15" s="230"/>
      <c r="G15" s="268"/>
      <c r="H15" s="234"/>
      <c r="I15" s="234"/>
      <c r="J15" s="234"/>
      <c r="K15" s="234"/>
      <c r="L15" s="230"/>
      <c r="M15" s="230"/>
      <c r="N15" s="234"/>
      <c r="O15" s="234"/>
      <c r="P15" s="234"/>
      <c r="Q15" s="234"/>
      <c r="R15" s="234"/>
      <c r="S15" s="234"/>
      <c r="T15" s="234"/>
      <c r="U15" s="234"/>
      <c r="V15" s="250"/>
      <c r="W15" s="250"/>
      <c r="X15" s="250"/>
      <c r="Y15" s="250"/>
      <c r="Z15" s="235">
        <f t="shared" si="0"/>
        <v>0</v>
      </c>
      <c r="AA15" s="230"/>
    </row>
    <row r="16" spans="1:71" s="159" customFormat="1" x14ac:dyDescent="0.3">
      <c r="A16" s="230"/>
      <c r="B16" s="177" t="s">
        <v>651</v>
      </c>
      <c r="C16" s="157" t="s">
        <v>650</v>
      </c>
      <c r="D16" s="157" t="s">
        <v>322</v>
      </c>
      <c r="E16" s="157"/>
      <c r="F16" s="230"/>
      <c r="G16" s="268"/>
      <c r="H16" s="234"/>
      <c r="I16" s="234"/>
      <c r="J16" s="234"/>
      <c r="K16" s="234"/>
      <c r="L16" s="230"/>
      <c r="M16" s="230"/>
      <c r="N16" s="234"/>
      <c r="O16" s="234"/>
      <c r="P16" s="234"/>
      <c r="Q16" s="234"/>
      <c r="R16" s="234"/>
      <c r="S16" s="234"/>
      <c r="T16" s="234"/>
      <c r="U16" s="234"/>
      <c r="V16" s="250"/>
      <c r="W16" s="250"/>
      <c r="X16" s="250"/>
      <c r="Y16" s="250"/>
      <c r="Z16" s="235">
        <f t="shared" si="0"/>
        <v>0</v>
      </c>
      <c r="AA16" s="230"/>
    </row>
    <row r="17" spans="1:27" s="159" customFormat="1" x14ac:dyDescent="0.3">
      <c r="A17" s="230"/>
      <c r="B17" s="177" t="s">
        <v>652</v>
      </c>
      <c r="C17" s="157" t="s">
        <v>650</v>
      </c>
      <c r="D17" s="157" t="s">
        <v>49</v>
      </c>
      <c r="E17" s="157"/>
      <c r="F17" s="230"/>
      <c r="G17" s="268"/>
      <c r="H17" s="234"/>
      <c r="I17" s="234"/>
      <c r="J17" s="234"/>
      <c r="K17" s="234"/>
      <c r="L17" s="230"/>
      <c r="M17" s="230"/>
      <c r="N17" s="234"/>
      <c r="O17" s="234"/>
      <c r="P17" s="234"/>
      <c r="Q17" s="234"/>
      <c r="R17" s="234"/>
      <c r="S17" s="234"/>
      <c r="T17" s="234"/>
      <c r="U17" s="234"/>
      <c r="V17" s="250"/>
      <c r="W17" s="250"/>
      <c r="X17" s="250"/>
      <c r="Y17" s="250"/>
      <c r="Z17" s="235">
        <f t="shared" si="0"/>
        <v>0</v>
      </c>
      <c r="AA17" s="230"/>
    </row>
    <row r="18" spans="1:27" s="159" customFormat="1" x14ac:dyDescent="0.3">
      <c r="A18" s="161">
        <v>6</v>
      </c>
      <c r="B18" s="234" t="s">
        <v>35</v>
      </c>
      <c r="C18" s="234"/>
      <c r="D18" s="234"/>
      <c r="E18" s="161" t="s">
        <v>32</v>
      </c>
      <c r="F18" s="161">
        <v>8511</v>
      </c>
      <c r="G18" s="178" t="s">
        <v>51</v>
      </c>
      <c r="H18" s="161" t="s">
        <v>36</v>
      </c>
      <c r="I18" s="161">
        <v>5891.59</v>
      </c>
      <c r="J18" s="161">
        <v>0</v>
      </c>
      <c r="K18" s="161">
        <v>0</v>
      </c>
      <c r="L18" s="161">
        <v>11</v>
      </c>
      <c r="M18" s="161">
        <v>29</v>
      </c>
      <c r="N18" s="157">
        <v>5838.59</v>
      </c>
      <c r="O18" s="157"/>
      <c r="P18" s="157"/>
      <c r="Q18" s="157">
        <v>0</v>
      </c>
      <c r="R18" s="157"/>
      <c r="S18" s="157"/>
      <c r="T18" s="157">
        <v>0</v>
      </c>
      <c r="U18" s="157"/>
      <c r="V18" s="158"/>
      <c r="W18" s="158"/>
      <c r="X18" s="158"/>
      <c r="Y18" s="158"/>
      <c r="Z18" s="158">
        <f t="shared" ref="Z18:Z33" si="1">+P18+S18+V18+Y18</f>
        <v>0</v>
      </c>
      <c r="AA18" s="179"/>
    </row>
    <row r="19" spans="1:27" s="159" customFormat="1" x14ac:dyDescent="0.3">
      <c r="A19" s="161">
        <v>7</v>
      </c>
      <c r="B19" s="235" t="s">
        <v>35</v>
      </c>
      <c r="C19" s="236"/>
      <c r="D19" s="237"/>
      <c r="E19" s="157" t="s">
        <v>32</v>
      </c>
      <c r="F19" s="161">
        <v>8511</v>
      </c>
      <c r="G19" s="180" t="s">
        <v>52</v>
      </c>
      <c r="H19" s="157" t="s">
        <v>45</v>
      </c>
      <c r="I19" s="157">
        <v>15986.03</v>
      </c>
      <c r="J19" s="157">
        <v>15986.03</v>
      </c>
      <c r="K19" s="157">
        <v>0</v>
      </c>
      <c r="L19" s="161">
        <v>11</v>
      </c>
      <c r="M19" s="161">
        <v>34</v>
      </c>
      <c r="N19" s="157">
        <v>2020.7</v>
      </c>
      <c r="O19" s="157"/>
      <c r="P19" s="157"/>
      <c r="Q19" s="157"/>
      <c r="R19" s="157"/>
      <c r="S19" s="157"/>
      <c r="T19" s="157"/>
      <c r="U19" s="157"/>
      <c r="V19" s="158"/>
      <c r="W19" s="158"/>
      <c r="X19" s="158"/>
      <c r="Y19" s="158"/>
      <c r="Z19" s="158">
        <f t="shared" si="1"/>
        <v>0</v>
      </c>
      <c r="AA19" s="173"/>
    </row>
    <row r="20" spans="1:27" s="159" customFormat="1" ht="16.2" thickBot="1" x14ac:dyDescent="0.35">
      <c r="A20" s="161">
        <v>8</v>
      </c>
      <c r="B20" s="177" t="s">
        <v>53</v>
      </c>
      <c r="C20" s="157" t="s">
        <v>54</v>
      </c>
      <c r="D20" s="157" t="s">
        <v>653</v>
      </c>
      <c r="E20" s="157" t="s">
        <v>32</v>
      </c>
      <c r="F20" s="161">
        <v>8511</v>
      </c>
      <c r="G20" s="180" t="s">
        <v>55</v>
      </c>
      <c r="H20" s="157" t="s">
        <v>45</v>
      </c>
      <c r="I20" s="157">
        <v>253</v>
      </c>
      <c r="J20" s="157">
        <v>253</v>
      </c>
      <c r="K20" s="157">
        <v>24</v>
      </c>
      <c r="L20" s="161">
        <v>52</v>
      </c>
      <c r="M20" s="161">
        <v>10</v>
      </c>
      <c r="N20" s="157">
        <v>1.9</v>
      </c>
      <c r="O20" s="157"/>
      <c r="P20" s="157">
        <f>N20*O8</f>
        <v>31576.1</v>
      </c>
      <c r="Q20" s="157">
        <v>0</v>
      </c>
      <c r="R20" s="157"/>
      <c r="S20" s="157"/>
      <c r="T20" s="157">
        <v>0</v>
      </c>
      <c r="U20" s="157"/>
      <c r="V20" s="158"/>
      <c r="W20" s="158"/>
      <c r="X20" s="158"/>
      <c r="Y20" s="158"/>
      <c r="Z20" s="158">
        <f t="shared" si="1"/>
        <v>31576.1</v>
      </c>
      <c r="AA20" s="173" t="s">
        <v>1075</v>
      </c>
    </row>
    <row r="21" spans="1:27" s="159" customFormat="1" ht="32.4" thickTop="1" thickBot="1" x14ac:dyDescent="0.35">
      <c r="A21" s="161">
        <v>9</v>
      </c>
      <c r="B21" s="177" t="s">
        <v>56</v>
      </c>
      <c r="C21" s="157" t="s">
        <v>632</v>
      </c>
      <c r="D21" s="157" t="s">
        <v>57</v>
      </c>
      <c r="E21" s="157" t="s">
        <v>32</v>
      </c>
      <c r="F21" s="161">
        <v>8511</v>
      </c>
      <c r="G21" s="181" t="s">
        <v>58</v>
      </c>
      <c r="H21" s="157" t="s">
        <v>45</v>
      </c>
      <c r="I21" s="157">
        <v>320</v>
      </c>
      <c r="J21" s="157">
        <v>320</v>
      </c>
      <c r="K21" s="157">
        <v>101</v>
      </c>
      <c r="L21" s="161">
        <v>59</v>
      </c>
      <c r="M21" s="161">
        <v>159</v>
      </c>
      <c r="N21" s="157">
        <v>118.6</v>
      </c>
      <c r="O21" s="157"/>
      <c r="P21" s="157">
        <f>N21*O8</f>
        <v>1971013.4</v>
      </c>
      <c r="Q21" s="157">
        <v>232</v>
      </c>
      <c r="R21" s="157"/>
      <c r="S21" s="157">
        <f>Q21*$R$8</f>
        <v>14469376</v>
      </c>
      <c r="T21" s="157">
        <v>0</v>
      </c>
      <c r="U21" s="157"/>
      <c r="V21" s="158"/>
      <c r="W21" s="158"/>
      <c r="X21" s="158"/>
      <c r="Y21" s="158"/>
      <c r="Z21" s="157">
        <f t="shared" si="1"/>
        <v>16440389.4</v>
      </c>
      <c r="AA21" s="160" t="s">
        <v>1151</v>
      </c>
    </row>
    <row r="22" spans="1:27" s="159" customFormat="1" ht="31.8" thickTop="1" x14ac:dyDescent="0.3">
      <c r="A22" s="161">
        <v>10</v>
      </c>
      <c r="B22" s="234" t="s">
        <v>35</v>
      </c>
      <c r="C22" s="234"/>
      <c r="D22" s="234"/>
      <c r="E22" s="157" t="s">
        <v>32</v>
      </c>
      <c r="F22" s="161"/>
      <c r="G22" s="181" t="s">
        <v>59</v>
      </c>
      <c r="H22" s="157" t="s">
        <v>45</v>
      </c>
      <c r="I22" s="157">
        <v>2422</v>
      </c>
      <c r="J22" s="157">
        <v>2422</v>
      </c>
      <c r="K22" s="157">
        <v>0</v>
      </c>
      <c r="L22" s="161">
        <v>28</v>
      </c>
      <c r="M22" s="161">
        <v>93</v>
      </c>
      <c r="N22" s="157">
        <v>863</v>
      </c>
      <c r="O22" s="157"/>
      <c r="P22" s="157"/>
      <c r="Q22" s="157"/>
      <c r="R22" s="157"/>
      <c r="S22" s="157"/>
      <c r="T22" s="157"/>
      <c r="U22" s="157"/>
      <c r="V22" s="158"/>
      <c r="W22" s="158"/>
      <c r="X22" s="158"/>
      <c r="Y22" s="158"/>
      <c r="Z22" s="158">
        <f t="shared" si="1"/>
        <v>0</v>
      </c>
      <c r="AA22" s="173" t="s">
        <v>497</v>
      </c>
    </row>
    <row r="23" spans="1:27" s="159" customFormat="1" ht="36.75" customHeight="1" x14ac:dyDescent="0.3">
      <c r="A23" s="161">
        <v>11</v>
      </c>
      <c r="B23" s="234" t="s">
        <v>35</v>
      </c>
      <c r="C23" s="234"/>
      <c r="D23" s="234"/>
      <c r="E23" s="157"/>
      <c r="F23" s="161"/>
      <c r="G23" s="181" t="s">
        <v>60</v>
      </c>
      <c r="H23" s="157" t="s">
        <v>45</v>
      </c>
      <c r="I23" s="157">
        <v>7273</v>
      </c>
      <c r="J23" s="157">
        <v>7273</v>
      </c>
      <c r="K23" s="157">
        <v>0</v>
      </c>
      <c r="L23" s="161">
        <v>33</v>
      </c>
      <c r="M23" s="161">
        <v>193</v>
      </c>
      <c r="N23" s="157">
        <v>367</v>
      </c>
      <c r="O23" s="157"/>
      <c r="P23" s="157"/>
      <c r="Q23" s="157"/>
      <c r="R23" s="157"/>
      <c r="S23" s="157"/>
      <c r="T23" s="157"/>
      <c r="U23" s="157"/>
      <c r="V23" s="158"/>
      <c r="W23" s="158"/>
      <c r="X23" s="158"/>
      <c r="Y23" s="158"/>
      <c r="Z23" s="158">
        <f t="shared" si="1"/>
        <v>0</v>
      </c>
      <c r="AA23" s="173"/>
    </row>
    <row r="24" spans="1:27" s="159" customFormat="1" ht="45" customHeight="1" x14ac:dyDescent="0.3">
      <c r="A24" s="181" t="s">
        <v>596</v>
      </c>
      <c r="B24" s="234" t="s">
        <v>35</v>
      </c>
      <c r="C24" s="234"/>
      <c r="D24" s="234"/>
      <c r="E24" s="157"/>
      <c r="F24" s="161"/>
      <c r="G24" s="181" t="s">
        <v>62</v>
      </c>
      <c r="H24" s="157" t="s">
        <v>45</v>
      </c>
      <c r="I24" s="157">
        <v>606</v>
      </c>
      <c r="J24" s="157">
        <v>606</v>
      </c>
      <c r="K24" s="157">
        <v>0</v>
      </c>
      <c r="L24" s="157">
        <v>35</v>
      </c>
      <c r="M24" s="157">
        <v>61</v>
      </c>
      <c r="N24" s="157">
        <v>185.45</v>
      </c>
      <c r="O24" s="157"/>
      <c r="P24" s="157"/>
      <c r="Q24" s="157"/>
      <c r="R24" s="157"/>
      <c r="S24" s="157"/>
      <c r="T24" s="157"/>
      <c r="U24" s="157"/>
      <c r="V24" s="158"/>
      <c r="W24" s="158"/>
      <c r="X24" s="158"/>
      <c r="Y24" s="158"/>
      <c r="Z24" s="158">
        <f t="shared" si="1"/>
        <v>0</v>
      </c>
      <c r="AA24" s="165" t="s">
        <v>500</v>
      </c>
    </row>
    <row r="25" spans="1:27" s="159" customFormat="1" ht="46.5" customHeight="1" x14ac:dyDescent="0.3">
      <c r="A25" s="181" t="s">
        <v>597</v>
      </c>
      <c r="B25" s="177" t="s">
        <v>63</v>
      </c>
      <c r="C25" s="157" t="s">
        <v>64</v>
      </c>
      <c r="D25" s="157" t="s">
        <v>65</v>
      </c>
      <c r="E25" s="157" t="s">
        <v>32</v>
      </c>
      <c r="F25" s="161">
        <v>8511</v>
      </c>
      <c r="G25" s="181" t="s">
        <v>66</v>
      </c>
      <c r="H25" s="157" t="s">
        <v>67</v>
      </c>
      <c r="I25" s="157">
        <v>120</v>
      </c>
      <c r="J25" s="157">
        <v>0</v>
      </c>
      <c r="K25" s="157">
        <v>120</v>
      </c>
      <c r="L25" s="157">
        <v>61</v>
      </c>
      <c r="M25" s="157">
        <v>11</v>
      </c>
      <c r="N25" s="157"/>
      <c r="O25" s="157"/>
      <c r="P25" s="157"/>
      <c r="Q25" s="157">
        <v>120</v>
      </c>
      <c r="R25" s="157"/>
      <c r="S25" s="157">
        <f>Q25*R8</f>
        <v>7484160</v>
      </c>
      <c r="T25" s="157">
        <v>0</v>
      </c>
      <c r="U25" s="157"/>
      <c r="V25" s="158"/>
      <c r="W25" s="158"/>
      <c r="X25" s="158"/>
      <c r="Y25" s="158"/>
      <c r="Z25" s="157">
        <f t="shared" si="1"/>
        <v>7484160</v>
      </c>
      <c r="AA25" s="182" t="s">
        <v>215</v>
      </c>
    </row>
    <row r="26" spans="1:27" s="159" customFormat="1" ht="65.25" customHeight="1" x14ac:dyDescent="0.3">
      <c r="A26" s="161">
        <v>14</v>
      </c>
      <c r="B26" s="235" t="s">
        <v>35</v>
      </c>
      <c r="C26" s="236"/>
      <c r="D26" s="237"/>
      <c r="E26" s="161" t="s">
        <v>32</v>
      </c>
      <c r="F26" s="161">
        <v>8511</v>
      </c>
      <c r="G26" s="183">
        <v>45729</v>
      </c>
      <c r="H26" s="161" t="s">
        <v>45</v>
      </c>
      <c r="I26" s="161">
        <v>271</v>
      </c>
      <c r="J26" s="161">
        <v>271</v>
      </c>
      <c r="K26" s="161">
        <v>80</v>
      </c>
      <c r="L26" s="161">
        <v>27</v>
      </c>
      <c r="M26" s="161">
        <v>62</v>
      </c>
      <c r="N26" s="157">
        <v>63</v>
      </c>
      <c r="O26" s="157"/>
      <c r="P26" s="157"/>
      <c r="Q26" s="157"/>
      <c r="R26" s="157"/>
      <c r="S26" s="157"/>
      <c r="T26" s="157">
        <v>0</v>
      </c>
      <c r="U26" s="157"/>
      <c r="V26" s="158"/>
      <c r="W26" s="158"/>
      <c r="X26" s="158"/>
      <c r="Y26" s="158"/>
      <c r="Z26" s="157">
        <f t="shared" si="1"/>
        <v>0</v>
      </c>
      <c r="AA26" s="161" t="s">
        <v>498</v>
      </c>
    </row>
    <row r="27" spans="1:27" s="159" customFormat="1" ht="31.2" x14ac:dyDescent="0.3">
      <c r="A27" s="181" t="s">
        <v>598</v>
      </c>
      <c r="B27" s="234" t="s">
        <v>35</v>
      </c>
      <c r="C27" s="234"/>
      <c r="D27" s="234"/>
      <c r="E27" s="157" t="s">
        <v>32</v>
      </c>
      <c r="F27" s="161">
        <v>8511</v>
      </c>
      <c r="G27" s="181" t="s">
        <v>68</v>
      </c>
      <c r="H27" s="157" t="s">
        <v>45</v>
      </c>
      <c r="I27" s="157">
        <v>283</v>
      </c>
      <c r="J27" s="157">
        <v>283</v>
      </c>
      <c r="K27" s="157">
        <v>0</v>
      </c>
      <c r="L27" s="157">
        <v>37</v>
      </c>
      <c r="M27" s="157">
        <v>95</v>
      </c>
      <c r="N27" s="157">
        <v>71.400000000000006</v>
      </c>
      <c r="O27" s="157"/>
      <c r="P27" s="157"/>
      <c r="Q27" s="157"/>
      <c r="R27" s="157"/>
      <c r="S27" s="157"/>
      <c r="T27" s="157">
        <v>0</v>
      </c>
      <c r="U27" s="157"/>
      <c r="V27" s="158"/>
      <c r="W27" s="158"/>
      <c r="X27" s="158"/>
      <c r="Y27" s="158"/>
      <c r="Z27" s="158">
        <f t="shared" si="1"/>
        <v>0</v>
      </c>
      <c r="AA27" s="165" t="s">
        <v>1048</v>
      </c>
    </row>
    <row r="28" spans="1:27" s="159" customFormat="1" x14ac:dyDescent="0.3">
      <c r="A28" s="181" t="s">
        <v>61</v>
      </c>
      <c r="B28" s="234" t="s">
        <v>35</v>
      </c>
      <c r="C28" s="234"/>
      <c r="D28" s="234"/>
      <c r="E28" s="157" t="s">
        <v>32</v>
      </c>
      <c r="F28" s="161">
        <v>8511</v>
      </c>
      <c r="G28" s="181" t="s">
        <v>69</v>
      </c>
      <c r="H28" s="157" t="s">
        <v>36</v>
      </c>
      <c r="I28" s="157">
        <v>891.61</v>
      </c>
      <c r="J28" s="157">
        <v>0</v>
      </c>
      <c r="K28" s="157">
        <v>0</v>
      </c>
      <c r="L28" s="157">
        <v>11</v>
      </c>
      <c r="M28" s="157">
        <v>64</v>
      </c>
      <c r="N28" s="157">
        <v>30.9</v>
      </c>
      <c r="O28" s="157"/>
      <c r="P28" s="157"/>
      <c r="Q28" s="157"/>
      <c r="R28" s="157"/>
      <c r="S28" s="157"/>
      <c r="T28" s="157">
        <v>0</v>
      </c>
      <c r="U28" s="157"/>
      <c r="V28" s="158"/>
      <c r="W28" s="158"/>
      <c r="X28" s="158"/>
      <c r="Y28" s="158"/>
      <c r="Z28" s="158">
        <f t="shared" si="1"/>
        <v>0</v>
      </c>
      <c r="AA28" s="165"/>
    </row>
    <row r="29" spans="1:27" s="159" customFormat="1" ht="62.4" x14ac:dyDescent="0.3">
      <c r="A29" s="161">
        <v>17</v>
      </c>
      <c r="B29" s="177" t="s">
        <v>70</v>
      </c>
      <c r="C29" s="157" t="s">
        <v>71</v>
      </c>
      <c r="D29" s="157" t="s">
        <v>72</v>
      </c>
      <c r="E29" s="161" t="s">
        <v>32</v>
      </c>
      <c r="F29" s="161">
        <v>8511</v>
      </c>
      <c r="G29" s="181" t="s">
        <v>73</v>
      </c>
      <c r="H29" s="161" t="s">
        <v>45</v>
      </c>
      <c r="I29" s="161">
        <v>350</v>
      </c>
      <c r="J29" s="161">
        <v>350</v>
      </c>
      <c r="K29" s="161">
        <v>90</v>
      </c>
      <c r="L29" s="161">
        <v>62</v>
      </c>
      <c r="M29" s="161">
        <v>127</v>
      </c>
      <c r="N29" s="157">
        <v>208.35</v>
      </c>
      <c r="O29" s="157"/>
      <c r="P29" s="157">
        <f>N29*O8</f>
        <v>3462568.65</v>
      </c>
      <c r="Q29" s="157">
        <v>237</v>
      </c>
      <c r="R29" s="157"/>
      <c r="S29" s="157">
        <f>Q29*R8</f>
        <v>14781216</v>
      </c>
      <c r="T29" s="157">
        <v>0</v>
      </c>
      <c r="U29" s="157"/>
      <c r="V29" s="158"/>
      <c r="W29" s="158"/>
      <c r="X29" s="158"/>
      <c r="Y29" s="158"/>
      <c r="Z29" s="157">
        <f>+P29+S29+V29+Y29</f>
        <v>18243784.649999999</v>
      </c>
      <c r="AA29" s="161" t="s">
        <v>1152</v>
      </c>
    </row>
    <row r="30" spans="1:27" s="159" customFormat="1" ht="46.5" customHeight="1" x14ac:dyDescent="0.3">
      <c r="A30" s="161">
        <v>18</v>
      </c>
      <c r="B30" s="234" t="s">
        <v>35</v>
      </c>
      <c r="C30" s="234"/>
      <c r="D30" s="234"/>
      <c r="E30" s="161" t="s">
        <v>32</v>
      </c>
      <c r="F30" s="161">
        <v>8511</v>
      </c>
      <c r="G30" s="183" t="s">
        <v>74</v>
      </c>
      <c r="H30" s="161" t="s">
        <v>45</v>
      </c>
      <c r="I30" s="161">
        <v>28</v>
      </c>
      <c r="J30" s="161">
        <v>0</v>
      </c>
      <c r="K30" s="161">
        <v>0</v>
      </c>
      <c r="L30" s="161">
        <v>58</v>
      </c>
      <c r="M30" s="161">
        <v>105</v>
      </c>
      <c r="N30" s="157">
        <v>28</v>
      </c>
      <c r="O30" s="157"/>
      <c r="P30" s="157"/>
      <c r="Q30" s="157">
        <v>0</v>
      </c>
      <c r="R30" s="157"/>
      <c r="S30" s="157"/>
      <c r="T30" s="157">
        <v>0</v>
      </c>
      <c r="U30" s="157"/>
      <c r="V30" s="158"/>
      <c r="W30" s="158"/>
      <c r="X30" s="158"/>
      <c r="Y30" s="158"/>
      <c r="Z30" s="158">
        <f t="shared" si="1"/>
        <v>0</v>
      </c>
      <c r="AA30" s="161" t="s">
        <v>216</v>
      </c>
    </row>
    <row r="31" spans="1:27" s="159" customFormat="1" ht="46.8" x14ac:dyDescent="0.3">
      <c r="A31" s="161">
        <v>19</v>
      </c>
      <c r="B31" s="177" t="s">
        <v>75</v>
      </c>
      <c r="C31" s="157" t="s">
        <v>76</v>
      </c>
      <c r="D31" s="157" t="s">
        <v>77</v>
      </c>
      <c r="E31" s="161" t="s">
        <v>32</v>
      </c>
      <c r="F31" s="161">
        <v>8511</v>
      </c>
      <c r="G31" s="183" t="s">
        <v>78</v>
      </c>
      <c r="H31" s="161" t="s">
        <v>45</v>
      </c>
      <c r="I31" s="161">
        <v>237</v>
      </c>
      <c r="J31" s="161">
        <v>237</v>
      </c>
      <c r="K31" s="161">
        <v>92</v>
      </c>
      <c r="L31" s="161">
        <v>58</v>
      </c>
      <c r="M31" s="161">
        <v>108</v>
      </c>
      <c r="N31" s="157">
        <v>237</v>
      </c>
      <c r="O31" s="157"/>
      <c r="P31" s="157">
        <f>N31*O8</f>
        <v>3938703</v>
      </c>
      <c r="Q31" s="157">
        <v>92</v>
      </c>
      <c r="R31" s="157"/>
      <c r="S31" s="157">
        <f>Q31*$R$8</f>
        <v>5737856</v>
      </c>
      <c r="T31" s="157">
        <v>0</v>
      </c>
      <c r="U31" s="157"/>
      <c r="V31" s="158"/>
      <c r="W31" s="158"/>
      <c r="X31" s="158"/>
      <c r="Y31" s="158"/>
      <c r="Z31" s="157">
        <f t="shared" si="1"/>
        <v>9676559</v>
      </c>
      <c r="AA31" s="165" t="s">
        <v>217</v>
      </c>
    </row>
    <row r="32" spans="1:27" s="159" customFormat="1" x14ac:dyDescent="0.3">
      <c r="A32" s="181" t="s">
        <v>599</v>
      </c>
      <c r="B32" s="234" t="s">
        <v>35</v>
      </c>
      <c r="C32" s="234"/>
      <c r="D32" s="234"/>
      <c r="E32" s="157" t="s">
        <v>32</v>
      </c>
      <c r="F32" s="161">
        <v>8511</v>
      </c>
      <c r="G32" s="181" t="s">
        <v>79</v>
      </c>
      <c r="H32" s="157" t="s">
        <v>36</v>
      </c>
      <c r="I32" s="157">
        <v>129.96</v>
      </c>
      <c r="J32" s="157">
        <v>0</v>
      </c>
      <c r="K32" s="157">
        <v>0</v>
      </c>
      <c r="L32" s="157">
        <v>11</v>
      </c>
      <c r="M32" s="157">
        <v>33</v>
      </c>
      <c r="N32" s="157">
        <v>46.5</v>
      </c>
      <c r="O32" s="157"/>
      <c r="P32" s="157"/>
      <c r="Q32" s="157">
        <v>0</v>
      </c>
      <c r="R32" s="157"/>
      <c r="S32" s="157"/>
      <c r="T32" s="157">
        <v>0</v>
      </c>
      <c r="U32" s="157"/>
      <c r="V32" s="158"/>
      <c r="W32" s="158"/>
      <c r="X32" s="158"/>
      <c r="Y32" s="158"/>
      <c r="Z32" s="158">
        <f t="shared" si="1"/>
        <v>0</v>
      </c>
      <c r="AA32" s="165"/>
    </row>
    <row r="33" spans="1:27" s="159" customFormat="1" ht="31.2" x14ac:dyDescent="0.3">
      <c r="A33" s="161">
        <v>21</v>
      </c>
      <c r="B33" s="177" t="s">
        <v>35</v>
      </c>
      <c r="C33" s="157"/>
      <c r="D33" s="157"/>
      <c r="E33" s="157" t="s">
        <v>32</v>
      </c>
      <c r="F33" s="157">
        <v>8511</v>
      </c>
      <c r="G33" s="157" t="s">
        <v>80</v>
      </c>
      <c r="H33" s="157" t="s">
        <v>45</v>
      </c>
      <c r="I33" s="157">
        <v>308</v>
      </c>
      <c r="J33" s="157">
        <v>308</v>
      </c>
      <c r="K33" s="157">
        <v>78</v>
      </c>
      <c r="L33" s="157">
        <v>36</v>
      </c>
      <c r="M33" s="157">
        <v>45</v>
      </c>
      <c r="N33" s="157">
        <v>308</v>
      </c>
      <c r="O33" s="157"/>
      <c r="P33" s="157"/>
      <c r="Q33" s="157">
        <v>0</v>
      </c>
      <c r="R33" s="157"/>
      <c r="S33" s="157"/>
      <c r="T33" s="157">
        <v>0</v>
      </c>
      <c r="U33" s="157"/>
      <c r="V33" s="158"/>
      <c r="W33" s="158"/>
      <c r="X33" s="158"/>
      <c r="Y33" s="158"/>
      <c r="Z33" s="158">
        <f t="shared" si="1"/>
        <v>0</v>
      </c>
      <c r="AA33" s="161" t="s">
        <v>499</v>
      </c>
    </row>
    <row r="34" spans="1:27" s="164" customFormat="1" ht="45" customHeight="1" x14ac:dyDescent="0.3">
      <c r="A34" s="230">
        <v>22</v>
      </c>
      <c r="B34" s="177" t="s">
        <v>81</v>
      </c>
      <c r="C34" s="157" t="s">
        <v>82</v>
      </c>
      <c r="D34" s="157" t="s">
        <v>3</v>
      </c>
      <c r="E34" s="157" t="s">
        <v>32</v>
      </c>
      <c r="F34" s="234">
        <v>8511</v>
      </c>
      <c r="G34" s="234" t="s">
        <v>83</v>
      </c>
      <c r="H34" s="234" t="s">
        <v>67</v>
      </c>
      <c r="I34" s="234">
        <v>75</v>
      </c>
      <c r="J34" s="234">
        <v>0</v>
      </c>
      <c r="K34" s="234">
        <v>75</v>
      </c>
      <c r="L34" s="234">
        <v>57</v>
      </c>
      <c r="M34" s="241">
        <v>67</v>
      </c>
      <c r="N34" s="234"/>
      <c r="O34" s="241"/>
      <c r="P34" s="241"/>
      <c r="Q34" s="241">
        <v>75</v>
      </c>
      <c r="R34" s="241"/>
      <c r="S34" s="241">
        <f>Q34*$R$8</f>
        <v>4677600</v>
      </c>
      <c r="T34" s="241">
        <v>0</v>
      </c>
      <c r="U34" s="241"/>
      <c r="V34" s="264"/>
      <c r="W34" s="264"/>
      <c r="X34" s="264"/>
      <c r="Y34" s="264"/>
      <c r="Z34" s="241">
        <f t="shared" ref="Z34:Z36" si="2">+P34+S34+V34+Y34</f>
        <v>4677600</v>
      </c>
      <c r="AA34" s="231" t="s">
        <v>218</v>
      </c>
    </row>
    <row r="35" spans="1:27" s="159" customFormat="1" x14ac:dyDescent="0.3">
      <c r="A35" s="230"/>
      <c r="B35" s="177" t="s">
        <v>654</v>
      </c>
      <c r="C35" s="157" t="s">
        <v>437</v>
      </c>
      <c r="D35" s="157" t="s">
        <v>3</v>
      </c>
      <c r="E35" s="157"/>
      <c r="F35" s="234"/>
      <c r="G35" s="234"/>
      <c r="H35" s="234"/>
      <c r="I35" s="234"/>
      <c r="J35" s="234"/>
      <c r="K35" s="234"/>
      <c r="L35" s="234"/>
      <c r="M35" s="242"/>
      <c r="N35" s="234"/>
      <c r="O35" s="242"/>
      <c r="P35" s="242">
        <f t="shared" ref="P35:P36" si="3">+K35*$O$8</f>
        <v>0</v>
      </c>
      <c r="Q35" s="242"/>
      <c r="R35" s="242"/>
      <c r="S35" s="242">
        <f t="shared" ref="S35:S36" si="4">+L35*$R$8</f>
        <v>0</v>
      </c>
      <c r="T35" s="242"/>
      <c r="U35" s="242"/>
      <c r="V35" s="265"/>
      <c r="W35" s="265"/>
      <c r="X35" s="265"/>
      <c r="Y35" s="265"/>
      <c r="Z35" s="242">
        <f t="shared" si="2"/>
        <v>0</v>
      </c>
      <c r="AA35" s="232"/>
    </row>
    <row r="36" spans="1:27" s="159" customFormat="1" x14ac:dyDescent="0.3">
      <c r="A36" s="230"/>
      <c r="B36" s="177" t="s">
        <v>655</v>
      </c>
      <c r="C36" s="157" t="s">
        <v>437</v>
      </c>
      <c r="D36" s="157" t="s">
        <v>656</v>
      </c>
      <c r="E36" s="157"/>
      <c r="F36" s="234"/>
      <c r="G36" s="234"/>
      <c r="H36" s="234"/>
      <c r="I36" s="234"/>
      <c r="J36" s="234"/>
      <c r="K36" s="234"/>
      <c r="L36" s="234"/>
      <c r="M36" s="243"/>
      <c r="N36" s="234"/>
      <c r="O36" s="243"/>
      <c r="P36" s="243">
        <f t="shared" si="3"/>
        <v>0</v>
      </c>
      <c r="Q36" s="243"/>
      <c r="R36" s="243"/>
      <c r="S36" s="243">
        <f t="shared" si="4"/>
        <v>0</v>
      </c>
      <c r="T36" s="243"/>
      <c r="U36" s="243"/>
      <c r="V36" s="266"/>
      <c r="W36" s="266"/>
      <c r="X36" s="266"/>
      <c r="Y36" s="266"/>
      <c r="Z36" s="243">
        <f t="shared" si="2"/>
        <v>0</v>
      </c>
      <c r="AA36" s="233"/>
    </row>
    <row r="37" spans="1:27" s="159" customFormat="1" ht="46.8" x14ac:dyDescent="0.3">
      <c r="A37" s="157">
        <v>23</v>
      </c>
      <c r="B37" s="177" t="s">
        <v>624</v>
      </c>
      <c r="C37" s="157" t="s">
        <v>625</v>
      </c>
      <c r="D37" s="157" t="s">
        <v>626</v>
      </c>
      <c r="E37" s="161" t="s">
        <v>32</v>
      </c>
      <c r="F37" s="161">
        <v>8511</v>
      </c>
      <c r="G37" s="161" t="s">
        <v>627</v>
      </c>
      <c r="H37" s="157" t="s">
        <v>45</v>
      </c>
      <c r="I37" s="161">
        <v>500</v>
      </c>
      <c r="J37" s="161">
        <v>500</v>
      </c>
      <c r="K37" s="161">
        <v>108</v>
      </c>
      <c r="L37" s="161">
        <v>65</v>
      </c>
      <c r="M37" s="161">
        <v>117</v>
      </c>
      <c r="N37" s="157">
        <v>261.33999999999997</v>
      </c>
      <c r="O37" s="157"/>
      <c r="P37" s="157">
        <f>N37*$O$8</f>
        <v>4343209.46</v>
      </c>
      <c r="Q37" s="157">
        <v>255</v>
      </c>
      <c r="R37" s="157"/>
      <c r="S37" s="157">
        <f>Q37*$R$8</f>
        <v>15903840</v>
      </c>
      <c r="T37" s="157"/>
      <c r="U37" s="157"/>
      <c r="V37" s="158"/>
      <c r="W37" s="158"/>
      <c r="X37" s="158"/>
      <c r="Y37" s="158"/>
      <c r="Z37" s="157">
        <f>+P37+S37+V37+Y37</f>
        <v>20247049.460000001</v>
      </c>
      <c r="AA37" s="161" t="s">
        <v>1159</v>
      </c>
    </row>
    <row r="38" spans="1:27" s="159" customFormat="1" ht="46.8" x14ac:dyDescent="0.3">
      <c r="A38" s="181" t="s">
        <v>1133</v>
      </c>
      <c r="B38" s="234" t="s">
        <v>35</v>
      </c>
      <c r="C38" s="234"/>
      <c r="D38" s="234"/>
      <c r="E38" s="157" t="s">
        <v>32</v>
      </c>
      <c r="F38" s="161">
        <v>8511</v>
      </c>
      <c r="G38" s="181" t="s">
        <v>84</v>
      </c>
      <c r="H38" s="157" t="s">
        <v>45</v>
      </c>
      <c r="I38" s="157">
        <v>385</v>
      </c>
      <c r="J38" s="157">
        <v>385</v>
      </c>
      <c r="K38" s="157">
        <v>45</v>
      </c>
      <c r="L38" s="157">
        <v>28</v>
      </c>
      <c r="M38" s="157">
        <v>83</v>
      </c>
      <c r="N38" s="157">
        <v>150.86000000000001</v>
      </c>
      <c r="O38" s="157"/>
      <c r="P38" s="157"/>
      <c r="Q38" s="157"/>
      <c r="R38" s="157"/>
      <c r="S38" s="157"/>
      <c r="T38" s="157"/>
      <c r="U38" s="157"/>
      <c r="V38" s="158"/>
      <c r="W38" s="158"/>
      <c r="X38" s="158"/>
      <c r="Y38" s="158"/>
      <c r="Z38" s="158">
        <f>+P38+S38+V38+Y38</f>
        <v>0</v>
      </c>
      <c r="AA38" s="165" t="s">
        <v>501</v>
      </c>
    </row>
    <row r="39" spans="1:27" s="159" customFormat="1" x14ac:dyDescent="0.3">
      <c r="A39" s="181" t="s">
        <v>483</v>
      </c>
      <c r="B39" s="234" t="s">
        <v>35</v>
      </c>
      <c r="C39" s="234"/>
      <c r="D39" s="234"/>
      <c r="E39" s="157" t="s">
        <v>32</v>
      </c>
      <c r="F39" s="161">
        <v>8511</v>
      </c>
      <c r="G39" s="181" t="s">
        <v>85</v>
      </c>
      <c r="H39" s="157" t="s">
        <v>45</v>
      </c>
      <c r="I39" s="157">
        <v>2426</v>
      </c>
      <c r="J39" s="157">
        <v>2426</v>
      </c>
      <c r="K39" s="157">
        <v>0</v>
      </c>
      <c r="L39" s="157">
        <v>33</v>
      </c>
      <c r="M39" s="157">
        <v>227</v>
      </c>
      <c r="N39" s="157">
        <v>31.25</v>
      </c>
      <c r="O39" s="157"/>
      <c r="P39" s="157"/>
      <c r="Q39" s="157"/>
      <c r="R39" s="157"/>
      <c r="S39" s="157"/>
      <c r="T39" s="157"/>
      <c r="U39" s="157"/>
      <c r="V39" s="158"/>
      <c r="W39" s="158"/>
      <c r="X39" s="158"/>
      <c r="Y39" s="158"/>
      <c r="Z39" s="158">
        <f>+P39+S39+V39+Y39</f>
        <v>0</v>
      </c>
      <c r="AA39" s="165"/>
    </row>
    <row r="40" spans="1:27" s="159" customFormat="1" ht="31.2" x14ac:dyDescent="0.3">
      <c r="A40" s="157">
        <v>26</v>
      </c>
      <c r="B40" s="230" t="s">
        <v>35</v>
      </c>
      <c r="C40" s="230"/>
      <c r="D40" s="230"/>
      <c r="E40" s="157" t="s">
        <v>32</v>
      </c>
      <c r="F40" s="161">
        <v>8511</v>
      </c>
      <c r="G40" s="180">
        <v>45725</v>
      </c>
      <c r="H40" s="157" t="s">
        <v>45</v>
      </c>
      <c r="I40" s="157">
        <v>766</v>
      </c>
      <c r="J40" s="157">
        <v>766</v>
      </c>
      <c r="K40" s="157">
        <v>202</v>
      </c>
      <c r="L40" s="157">
        <v>26</v>
      </c>
      <c r="M40" s="157">
        <v>213</v>
      </c>
      <c r="N40" s="157"/>
      <c r="O40" s="157"/>
      <c r="P40" s="157"/>
      <c r="Q40" s="157"/>
      <c r="R40" s="157"/>
      <c r="S40" s="157"/>
      <c r="T40" s="157"/>
      <c r="U40" s="157"/>
      <c r="V40" s="158"/>
      <c r="W40" s="158"/>
      <c r="X40" s="158"/>
      <c r="Y40" s="158"/>
      <c r="Z40" s="158">
        <f>+P40+S40+V40+Y40</f>
        <v>0</v>
      </c>
      <c r="AA40" s="161" t="s">
        <v>502</v>
      </c>
    </row>
    <row r="41" spans="1:27" s="159" customFormat="1" ht="27.75" customHeight="1" x14ac:dyDescent="0.3">
      <c r="A41" s="157">
        <v>27</v>
      </c>
      <c r="B41" s="184" t="s">
        <v>86</v>
      </c>
      <c r="C41" s="161" t="s">
        <v>87</v>
      </c>
      <c r="D41" s="161" t="s">
        <v>88</v>
      </c>
      <c r="E41" s="157" t="s">
        <v>32</v>
      </c>
      <c r="F41" s="161">
        <v>8511</v>
      </c>
      <c r="G41" s="181" t="s">
        <v>1030</v>
      </c>
      <c r="H41" s="157" t="s">
        <v>45</v>
      </c>
      <c r="I41" s="157">
        <v>147</v>
      </c>
      <c r="J41" s="157">
        <v>147</v>
      </c>
      <c r="K41" s="157">
        <v>109</v>
      </c>
      <c r="L41" s="157">
        <v>65</v>
      </c>
      <c r="M41" s="157">
        <v>250</v>
      </c>
      <c r="N41" s="157">
        <v>19.2</v>
      </c>
      <c r="O41" s="157"/>
      <c r="P41" s="157">
        <f>N41*$O$8</f>
        <v>319084.79999999999</v>
      </c>
      <c r="Q41" s="157">
        <v>219</v>
      </c>
      <c r="R41" s="157"/>
      <c r="S41" s="157">
        <f>Q41*R8</f>
        <v>13658592</v>
      </c>
      <c r="T41" s="157"/>
      <c r="U41" s="157"/>
      <c r="V41" s="158"/>
      <c r="W41" s="158"/>
      <c r="X41" s="158"/>
      <c r="Y41" s="158"/>
      <c r="Z41" s="157">
        <f t="shared" ref="Z41:Z42" si="5">+P41+S41+V41+Y41</f>
        <v>13977676.800000001</v>
      </c>
      <c r="AA41" s="185"/>
    </row>
    <row r="42" spans="1:27" s="162" customFormat="1" ht="15.75" customHeight="1" x14ac:dyDescent="0.3">
      <c r="A42" s="157">
        <v>28</v>
      </c>
      <c r="B42" s="184" t="s">
        <v>89</v>
      </c>
      <c r="C42" s="161" t="s">
        <v>87</v>
      </c>
      <c r="D42" s="161" t="s">
        <v>88</v>
      </c>
      <c r="E42" s="157" t="s">
        <v>32</v>
      </c>
      <c r="F42" s="161">
        <v>8511</v>
      </c>
      <c r="G42" s="181" t="s">
        <v>832</v>
      </c>
      <c r="H42" s="157" t="s">
        <v>45</v>
      </c>
      <c r="I42" s="157">
        <v>109</v>
      </c>
      <c r="J42" s="157">
        <v>0</v>
      </c>
      <c r="K42" s="157">
        <v>109</v>
      </c>
      <c r="L42" s="157">
        <v>66</v>
      </c>
      <c r="M42" s="157">
        <v>112</v>
      </c>
      <c r="N42" s="157"/>
      <c r="O42" s="157"/>
      <c r="P42" s="157"/>
      <c r="Q42" s="157">
        <v>109</v>
      </c>
      <c r="R42" s="157"/>
      <c r="S42" s="157">
        <f>Q42*R8</f>
        <v>6798112</v>
      </c>
      <c r="T42" s="157"/>
      <c r="U42" s="157"/>
      <c r="V42" s="158"/>
      <c r="W42" s="158"/>
      <c r="X42" s="158"/>
      <c r="Y42" s="158"/>
      <c r="Z42" s="158">
        <f t="shared" si="5"/>
        <v>6798112</v>
      </c>
      <c r="AA42" s="186"/>
    </row>
    <row r="43" spans="1:27" s="162" customFormat="1" ht="20.25" customHeight="1" x14ac:dyDescent="0.3">
      <c r="A43" s="181" t="s">
        <v>1134</v>
      </c>
      <c r="B43" s="234" t="s">
        <v>35</v>
      </c>
      <c r="C43" s="234"/>
      <c r="D43" s="234"/>
      <c r="E43" s="157" t="s">
        <v>32</v>
      </c>
      <c r="F43" s="161">
        <v>8511</v>
      </c>
      <c r="G43" s="181" t="s">
        <v>90</v>
      </c>
      <c r="H43" s="157" t="s">
        <v>36</v>
      </c>
      <c r="I43" s="157">
        <v>1340.61</v>
      </c>
      <c r="J43" s="157">
        <v>0</v>
      </c>
      <c r="K43" s="157">
        <v>0</v>
      </c>
      <c r="L43" s="157">
        <v>11</v>
      </c>
      <c r="M43" s="157">
        <v>63</v>
      </c>
      <c r="N43" s="157">
        <v>742.99</v>
      </c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>
        <f>+P43+S43+V43+Y43</f>
        <v>0</v>
      </c>
      <c r="AA43" s="165"/>
    </row>
    <row r="44" spans="1:27" s="162" customFormat="1" ht="22.5" customHeight="1" x14ac:dyDescent="0.3">
      <c r="A44" s="181" t="s">
        <v>601</v>
      </c>
      <c r="B44" s="234" t="s">
        <v>35</v>
      </c>
      <c r="C44" s="234"/>
      <c r="D44" s="234"/>
      <c r="E44" s="157" t="s">
        <v>32</v>
      </c>
      <c r="F44" s="161">
        <v>8511</v>
      </c>
      <c r="G44" s="181" t="s">
        <v>91</v>
      </c>
      <c r="H44" s="157" t="s">
        <v>45</v>
      </c>
      <c r="I44" s="157">
        <v>912</v>
      </c>
      <c r="J44" s="157">
        <v>912</v>
      </c>
      <c r="K44" s="157">
        <v>0</v>
      </c>
      <c r="L44" s="157">
        <v>33</v>
      </c>
      <c r="M44" s="157">
        <v>226</v>
      </c>
      <c r="N44" s="157">
        <v>912</v>
      </c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>
        <f>+P44+S44+V44+Y44</f>
        <v>0</v>
      </c>
      <c r="AA44" s="165"/>
    </row>
    <row r="45" spans="1:27" s="162" customFormat="1" ht="15.75" customHeight="1" x14ac:dyDescent="0.3">
      <c r="A45" s="157">
        <v>31</v>
      </c>
      <c r="B45" s="177" t="s">
        <v>92</v>
      </c>
      <c r="C45" s="157" t="s">
        <v>302</v>
      </c>
      <c r="D45" s="157" t="s">
        <v>93</v>
      </c>
      <c r="E45" s="157" t="s">
        <v>32</v>
      </c>
      <c r="F45" s="161">
        <v>8511</v>
      </c>
      <c r="G45" s="157" t="s">
        <v>94</v>
      </c>
      <c r="H45" s="157" t="s">
        <v>45</v>
      </c>
      <c r="I45" s="157">
        <v>150</v>
      </c>
      <c r="J45" s="157">
        <v>150</v>
      </c>
      <c r="K45" s="157">
        <v>71</v>
      </c>
      <c r="L45" s="157">
        <v>63</v>
      </c>
      <c r="M45" s="157">
        <v>194</v>
      </c>
      <c r="N45" s="157">
        <v>150</v>
      </c>
      <c r="O45" s="157"/>
      <c r="P45" s="157">
        <f>N45*$O$8</f>
        <v>2492850</v>
      </c>
      <c r="Q45" s="157">
        <v>71</v>
      </c>
      <c r="R45" s="157"/>
      <c r="S45" s="157">
        <f>Q45*$R$8</f>
        <v>4428128</v>
      </c>
      <c r="T45" s="157"/>
      <c r="U45" s="157"/>
      <c r="V45" s="157"/>
      <c r="W45" s="157"/>
      <c r="X45" s="157"/>
      <c r="Y45" s="157"/>
      <c r="Z45" s="157">
        <f>+P45+S45+V45+Y45</f>
        <v>6920978</v>
      </c>
      <c r="AA45" s="161" t="s">
        <v>1076</v>
      </c>
    </row>
    <row r="46" spans="1:27" s="162" customFormat="1" ht="30" customHeight="1" x14ac:dyDescent="0.3">
      <c r="A46" s="234">
        <v>32</v>
      </c>
      <c r="B46" s="177" t="s">
        <v>95</v>
      </c>
      <c r="C46" s="157" t="s">
        <v>641</v>
      </c>
      <c r="D46" s="157" t="s">
        <v>96</v>
      </c>
      <c r="E46" s="157" t="s">
        <v>32</v>
      </c>
      <c r="F46" s="161">
        <v>8511</v>
      </c>
      <c r="G46" s="181" t="s">
        <v>97</v>
      </c>
      <c r="H46" s="157" t="s">
        <v>45</v>
      </c>
      <c r="I46" s="157">
        <v>170</v>
      </c>
      <c r="J46" s="157">
        <v>170</v>
      </c>
      <c r="K46" s="157">
        <v>79</v>
      </c>
      <c r="L46" s="157">
        <v>62</v>
      </c>
      <c r="M46" s="157">
        <v>180</v>
      </c>
      <c r="N46" s="157">
        <v>31</v>
      </c>
      <c r="O46" s="157"/>
      <c r="P46" s="157">
        <f>N46*$O$8</f>
        <v>515189</v>
      </c>
      <c r="Q46" s="157">
        <v>79</v>
      </c>
      <c r="R46" s="157"/>
      <c r="S46" s="157">
        <f>Q46*$R$8</f>
        <v>4927072</v>
      </c>
      <c r="T46" s="157"/>
      <c r="U46" s="157"/>
      <c r="V46" s="157"/>
      <c r="W46" s="157"/>
      <c r="X46" s="157"/>
      <c r="Y46" s="157"/>
      <c r="Z46" s="157">
        <f>+P46+S46+V46+Y46</f>
        <v>5442261</v>
      </c>
      <c r="AA46" s="161" t="s">
        <v>1077</v>
      </c>
    </row>
    <row r="47" spans="1:27" s="162" customFormat="1" ht="15.75" customHeight="1" x14ac:dyDescent="0.3">
      <c r="A47" s="234"/>
      <c r="B47" s="177" t="s">
        <v>657</v>
      </c>
      <c r="C47" s="158" t="s">
        <v>302</v>
      </c>
      <c r="D47" s="158" t="s">
        <v>96</v>
      </c>
      <c r="E47" s="157"/>
      <c r="F47" s="161"/>
      <c r="G47" s="181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61"/>
    </row>
    <row r="48" spans="1:27" s="164" customFormat="1" ht="15.75" customHeight="1" x14ac:dyDescent="0.3">
      <c r="A48" s="157">
        <v>33</v>
      </c>
      <c r="B48" s="177" t="s">
        <v>35</v>
      </c>
      <c r="C48" s="157"/>
      <c r="D48" s="157"/>
      <c r="E48" s="157" t="s">
        <v>32</v>
      </c>
      <c r="F48" s="161">
        <v>8511</v>
      </c>
      <c r="G48" s="181" t="s">
        <v>98</v>
      </c>
      <c r="H48" s="157" t="s">
        <v>45</v>
      </c>
      <c r="I48" s="157">
        <v>21.6</v>
      </c>
      <c r="J48" s="157">
        <v>21.6</v>
      </c>
      <c r="K48" s="157">
        <v>0</v>
      </c>
      <c r="L48" s="157">
        <v>55</v>
      </c>
      <c r="M48" s="157">
        <v>58</v>
      </c>
      <c r="N48" s="157">
        <v>10.5</v>
      </c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>
        <f t="shared" ref="Z48" si="6">+P48+S48+V48+Y48</f>
        <v>0</v>
      </c>
      <c r="AA48" s="161"/>
    </row>
    <row r="49" spans="1:27" s="162" customFormat="1" ht="54.75" customHeight="1" x14ac:dyDescent="0.3">
      <c r="A49" s="181" t="s">
        <v>1135</v>
      </c>
      <c r="B49" s="234" t="s">
        <v>35</v>
      </c>
      <c r="C49" s="234"/>
      <c r="D49" s="234"/>
      <c r="E49" s="157" t="s">
        <v>32</v>
      </c>
      <c r="F49" s="161">
        <v>8511</v>
      </c>
      <c r="G49" s="181" t="s">
        <v>99</v>
      </c>
      <c r="H49" s="157" t="s">
        <v>45</v>
      </c>
      <c r="I49" s="157">
        <v>821</v>
      </c>
      <c r="J49" s="157">
        <v>821</v>
      </c>
      <c r="K49" s="157">
        <v>0</v>
      </c>
      <c r="L49" s="157">
        <v>33</v>
      </c>
      <c r="M49" s="157">
        <v>180</v>
      </c>
      <c r="N49" s="157">
        <v>283.77999999999997</v>
      </c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>
        <f t="shared" ref="Z49:Z88" si="7">+P49+S49+V49+Y49</f>
        <v>0</v>
      </c>
      <c r="AA49" s="165"/>
    </row>
    <row r="50" spans="1:27" s="162" customFormat="1" ht="47.25" customHeight="1" x14ac:dyDescent="0.3">
      <c r="A50" s="181" t="s">
        <v>602</v>
      </c>
      <c r="B50" s="234" t="s">
        <v>35</v>
      </c>
      <c r="C50" s="234"/>
      <c r="D50" s="234"/>
      <c r="E50" s="157" t="s">
        <v>32</v>
      </c>
      <c r="F50" s="161">
        <v>8511</v>
      </c>
      <c r="G50" s="181" t="s">
        <v>100</v>
      </c>
      <c r="H50" s="157" t="s">
        <v>45</v>
      </c>
      <c r="I50" s="157">
        <v>120.59</v>
      </c>
      <c r="J50" s="157">
        <v>120.59</v>
      </c>
      <c r="K50" s="157">
        <v>91</v>
      </c>
      <c r="L50" s="157">
        <v>13</v>
      </c>
      <c r="M50" s="157">
        <v>39</v>
      </c>
      <c r="N50" s="157">
        <v>24.45</v>
      </c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>
        <f t="shared" si="7"/>
        <v>0</v>
      </c>
      <c r="AA50" s="165" t="s">
        <v>503</v>
      </c>
    </row>
    <row r="51" spans="1:27" s="162" customFormat="1" ht="47.25" customHeight="1" x14ac:dyDescent="0.3">
      <c r="A51" s="181" t="s">
        <v>603</v>
      </c>
      <c r="B51" s="177" t="s">
        <v>6</v>
      </c>
      <c r="C51" s="157" t="s">
        <v>437</v>
      </c>
      <c r="D51" s="157" t="s">
        <v>647</v>
      </c>
      <c r="E51" s="157" t="s">
        <v>32</v>
      </c>
      <c r="F51" s="161">
        <v>8511</v>
      </c>
      <c r="G51" s="181" t="s">
        <v>646</v>
      </c>
      <c r="H51" s="157" t="s">
        <v>67</v>
      </c>
      <c r="I51" s="157">
        <v>91</v>
      </c>
      <c r="J51" s="157">
        <v>0</v>
      </c>
      <c r="K51" s="157">
        <v>91</v>
      </c>
      <c r="L51" s="157">
        <v>65</v>
      </c>
      <c r="M51" s="157">
        <v>206</v>
      </c>
      <c r="N51" s="157"/>
      <c r="O51" s="157"/>
      <c r="P51" s="157"/>
      <c r="Q51" s="157">
        <v>158</v>
      </c>
      <c r="R51" s="157"/>
      <c r="S51" s="157">
        <f>Q51*$R8</f>
        <v>9854144</v>
      </c>
      <c r="T51" s="157"/>
      <c r="U51" s="157"/>
      <c r="V51" s="157"/>
      <c r="W51" s="157"/>
      <c r="X51" s="157"/>
      <c r="Y51" s="157"/>
      <c r="Z51" s="157">
        <f t="shared" si="7"/>
        <v>9854144</v>
      </c>
      <c r="AA51" s="165" t="s">
        <v>1153</v>
      </c>
    </row>
    <row r="52" spans="1:27" s="162" customFormat="1" ht="47.25" customHeight="1" x14ac:dyDescent="0.3">
      <c r="A52" s="181" t="s">
        <v>1136</v>
      </c>
      <c r="B52" s="177"/>
      <c r="C52" s="157"/>
      <c r="D52" s="157"/>
      <c r="E52" s="157"/>
      <c r="F52" s="161"/>
      <c r="G52" s="181" t="s">
        <v>833</v>
      </c>
      <c r="H52" s="157"/>
      <c r="I52" s="157"/>
      <c r="J52" s="157"/>
      <c r="K52" s="157"/>
      <c r="L52" s="157"/>
      <c r="M52" s="157"/>
      <c r="N52" s="157">
        <v>9.1</v>
      </c>
      <c r="O52" s="157"/>
      <c r="P52" s="157">
        <f>+N52*O8</f>
        <v>151232.9</v>
      </c>
      <c r="Q52" s="157"/>
      <c r="R52" s="157"/>
      <c r="S52" s="157"/>
      <c r="T52" s="157"/>
      <c r="U52" s="157"/>
      <c r="V52" s="157"/>
      <c r="W52" s="157"/>
      <c r="X52" s="157"/>
      <c r="Y52" s="157"/>
      <c r="Z52" s="157">
        <f t="shared" si="7"/>
        <v>151232.9</v>
      </c>
      <c r="AA52" s="165"/>
    </row>
    <row r="53" spans="1:27" s="162" customFormat="1" ht="51.75" customHeight="1" x14ac:dyDescent="0.3">
      <c r="A53" s="157">
        <v>38</v>
      </c>
      <c r="B53" s="234" t="s">
        <v>35</v>
      </c>
      <c r="C53" s="234"/>
      <c r="D53" s="234"/>
      <c r="E53" s="157" t="s">
        <v>32</v>
      </c>
      <c r="F53" s="161">
        <v>8511</v>
      </c>
      <c r="G53" s="180">
        <v>45721</v>
      </c>
      <c r="H53" s="157" t="s">
        <v>45</v>
      </c>
      <c r="I53" s="157">
        <v>569</v>
      </c>
      <c r="J53" s="157">
        <v>569</v>
      </c>
      <c r="K53" s="157">
        <v>116</v>
      </c>
      <c r="L53" s="157">
        <v>36</v>
      </c>
      <c r="M53" s="157">
        <v>54</v>
      </c>
      <c r="N53" s="157">
        <v>59.73</v>
      </c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>
        <f t="shared" si="7"/>
        <v>0</v>
      </c>
      <c r="AA53" s="161" t="s">
        <v>504</v>
      </c>
    </row>
    <row r="54" spans="1:27" s="162" customFormat="1" ht="15.75" customHeight="1" x14ac:dyDescent="0.3">
      <c r="A54" s="157">
        <v>39</v>
      </c>
      <c r="B54" s="234" t="s">
        <v>35</v>
      </c>
      <c r="C54" s="234"/>
      <c r="D54" s="234"/>
      <c r="E54" s="181" t="s">
        <v>32</v>
      </c>
      <c r="F54" s="161">
        <v>8511</v>
      </c>
      <c r="G54" s="181" t="s">
        <v>101</v>
      </c>
      <c r="H54" s="157" t="s">
        <v>45</v>
      </c>
      <c r="I54" s="157">
        <v>212</v>
      </c>
      <c r="J54" s="157">
        <v>212</v>
      </c>
      <c r="K54" s="157">
        <v>0</v>
      </c>
      <c r="L54" s="157">
        <v>57</v>
      </c>
      <c r="M54" s="157">
        <v>88</v>
      </c>
      <c r="N54" s="157">
        <v>191</v>
      </c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>
        <f t="shared" si="7"/>
        <v>0</v>
      </c>
      <c r="AA54" s="161"/>
    </row>
    <row r="55" spans="1:27" s="162" customFormat="1" ht="30" customHeight="1" x14ac:dyDescent="0.3">
      <c r="A55" s="157">
        <v>40</v>
      </c>
      <c r="B55" s="177" t="s">
        <v>658</v>
      </c>
      <c r="C55" s="157" t="s">
        <v>659</v>
      </c>
      <c r="D55" s="157" t="s">
        <v>660</v>
      </c>
      <c r="E55" s="181" t="s">
        <v>32</v>
      </c>
      <c r="F55" s="161">
        <v>8511</v>
      </c>
      <c r="G55" s="181" t="s">
        <v>102</v>
      </c>
      <c r="H55" s="157" t="s">
        <v>45</v>
      </c>
      <c r="I55" s="157">
        <v>500</v>
      </c>
      <c r="J55" s="157">
        <v>500</v>
      </c>
      <c r="K55" s="157">
        <v>172</v>
      </c>
      <c r="L55" s="157">
        <v>57</v>
      </c>
      <c r="M55" s="157">
        <v>87</v>
      </c>
      <c r="N55" s="157">
        <v>48.3</v>
      </c>
      <c r="O55" s="157"/>
      <c r="P55" s="157">
        <f>N55*$O$8</f>
        <v>802697.7</v>
      </c>
      <c r="Q55" s="157"/>
      <c r="R55" s="157"/>
      <c r="S55" s="157"/>
      <c r="T55" s="157"/>
      <c r="U55" s="157"/>
      <c r="V55" s="157"/>
      <c r="W55" s="157"/>
      <c r="X55" s="157"/>
      <c r="Y55" s="157"/>
      <c r="Z55" s="157">
        <f t="shared" si="7"/>
        <v>802697.7</v>
      </c>
      <c r="AA55" s="161" t="s">
        <v>1053</v>
      </c>
    </row>
    <row r="56" spans="1:27" s="162" customFormat="1" ht="15.75" customHeight="1" x14ac:dyDescent="0.3">
      <c r="A56" s="158">
        <v>41</v>
      </c>
      <c r="B56" s="234" t="s">
        <v>35</v>
      </c>
      <c r="C56" s="234"/>
      <c r="D56" s="234"/>
      <c r="E56" s="157" t="s">
        <v>32</v>
      </c>
      <c r="F56" s="161">
        <v>8511</v>
      </c>
      <c r="G56" s="180" t="s">
        <v>103</v>
      </c>
      <c r="H56" s="157" t="s">
        <v>104</v>
      </c>
      <c r="I56" s="157">
        <v>50683.66</v>
      </c>
      <c r="J56" s="157">
        <v>0</v>
      </c>
      <c r="K56" s="157">
        <v>0</v>
      </c>
      <c r="L56" s="157">
        <v>10</v>
      </c>
      <c r="M56" s="157">
        <v>227</v>
      </c>
      <c r="N56" s="157">
        <v>945.91</v>
      </c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>
        <f t="shared" si="7"/>
        <v>0</v>
      </c>
      <c r="AA56" s="161"/>
    </row>
    <row r="57" spans="1:27" s="162" customFormat="1" ht="15.75" customHeight="1" x14ac:dyDescent="0.3">
      <c r="A57" s="158">
        <v>42</v>
      </c>
      <c r="B57" s="234" t="s">
        <v>35</v>
      </c>
      <c r="C57" s="234"/>
      <c r="D57" s="234"/>
      <c r="E57" s="157" t="s">
        <v>32</v>
      </c>
      <c r="F57" s="161">
        <v>8511</v>
      </c>
      <c r="G57" s="180" t="s">
        <v>105</v>
      </c>
      <c r="H57" s="157" t="s">
        <v>36</v>
      </c>
      <c r="I57" s="157">
        <v>1334.68</v>
      </c>
      <c r="J57" s="157">
        <v>0</v>
      </c>
      <c r="K57" s="157">
        <v>0</v>
      </c>
      <c r="L57" s="157">
        <v>11</v>
      </c>
      <c r="M57" s="157">
        <v>48</v>
      </c>
      <c r="N57" s="157">
        <v>31.42</v>
      </c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>
        <f t="shared" si="7"/>
        <v>0</v>
      </c>
      <c r="AA57" s="161"/>
    </row>
    <row r="58" spans="1:27" s="162" customFormat="1" ht="43.5" customHeight="1" x14ac:dyDescent="0.3">
      <c r="A58" s="158">
        <v>43</v>
      </c>
      <c r="B58" s="177" t="s">
        <v>35</v>
      </c>
      <c r="C58" s="181"/>
      <c r="D58" s="157"/>
      <c r="E58" s="157" t="s">
        <v>32</v>
      </c>
      <c r="F58" s="161">
        <v>8511</v>
      </c>
      <c r="G58" s="157" t="s">
        <v>106</v>
      </c>
      <c r="H58" s="157" t="s">
        <v>45</v>
      </c>
      <c r="I58" s="157">
        <v>2848</v>
      </c>
      <c r="J58" s="157">
        <v>2848</v>
      </c>
      <c r="K58" s="157">
        <v>47</v>
      </c>
      <c r="L58" s="157">
        <v>30</v>
      </c>
      <c r="M58" s="157">
        <v>145</v>
      </c>
      <c r="N58" s="157">
        <v>457.71</v>
      </c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>
        <f t="shared" si="7"/>
        <v>0</v>
      </c>
      <c r="AA58" s="161" t="s">
        <v>1031</v>
      </c>
    </row>
    <row r="59" spans="1:27" s="162" customFormat="1" ht="24.75" customHeight="1" x14ac:dyDescent="0.3">
      <c r="A59" s="158">
        <v>44</v>
      </c>
      <c r="B59" s="177" t="s">
        <v>1052</v>
      </c>
      <c r="C59" s="157" t="s">
        <v>142</v>
      </c>
      <c r="D59" s="157" t="s">
        <v>661</v>
      </c>
      <c r="E59" s="157" t="s">
        <v>32</v>
      </c>
      <c r="F59" s="161">
        <v>8511</v>
      </c>
      <c r="G59" s="181" t="s">
        <v>107</v>
      </c>
      <c r="H59" s="157" t="s">
        <v>448</v>
      </c>
      <c r="I59" s="157">
        <v>5067</v>
      </c>
      <c r="J59" s="157">
        <v>0</v>
      </c>
      <c r="K59" s="157">
        <v>0</v>
      </c>
      <c r="L59" s="157">
        <v>60</v>
      </c>
      <c r="M59" s="157">
        <v>132</v>
      </c>
      <c r="N59" s="164"/>
      <c r="O59" s="157"/>
      <c r="P59" s="157"/>
      <c r="Q59" s="157"/>
      <c r="R59" s="157"/>
      <c r="S59" s="157"/>
      <c r="T59" s="157"/>
      <c r="U59" s="157"/>
      <c r="V59" s="157"/>
      <c r="W59" s="157">
        <v>597.19000000000005</v>
      </c>
      <c r="X59" s="157"/>
      <c r="Y59" s="157"/>
      <c r="Z59" s="157">
        <f t="shared" si="7"/>
        <v>0</v>
      </c>
      <c r="AA59" s="161"/>
    </row>
    <row r="60" spans="1:27" s="164" customFormat="1" ht="53.25" customHeight="1" x14ac:dyDescent="0.3">
      <c r="A60" s="157">
        <v>45</v>
      </c>
      <c r="B60" s="184" t="s">
        <v>35</v>
      </c>
      <c r="C60" s="161"/>
      <c r="D60" s="161"/>
      <c r="E60" s="157" t="s">
        <v>32</v>
      </c>
      <c r="F60" s="157">
        <v>8511</v>
      </c>
      <c r="G60" s="180">
        <v>45718</v>
      </c>
      <c r="H60" s="157" t="s">
        <v>45</v>
      </c>
      <c r="I60" s="157">
        <v>370</v>
      </c>
      <c r="J60" s="157">
        <v>370</v>
      </c>
      <c r="K60" s="157">
        <v>104</v>
      </c>
      <c r="L60" s="157">
        <v>23</v>
      </c>
      <c r="M60" s="157">
        <v>244</v>
      </c>
      <c r="N60" s="157">
        <v>138.33000000000001</v>
      </c>
      <c r="O60" s="157"/>
      <c r="P60" s="157"/>
      <c r="Q60" s="157">
        <v>104</v>
      </c>
      <c r="R60" s="157"/>
      <c r="S60" s="157"/>
      <c r="T60" s="157"/>
      <c r="U60" s="157"/>
      <c r="V60" s="157"/>
      <c r="W60" s="157"/>
      <c r="X60" s="157"/>
      <c r="Y60" s="157"/>
      <c r="Z60" s="157">
        <f t="shared" si="7"/>
        <v>0</v>
      </c>
      <c r="AA60" s="161" t="s">
        <v>505</v>
      </c>
    </row>
    <row r="61" spans="1:27" s="162" customFormat="1" ht="53.25" customHeight="1" x14ac:dyDescent="0.3">
      <c r="A61" s="157">
        <v>46</v>
      </c>
      <c r="B61" s="177" t="s">
        <v>35</v>
      </c>
      <c r="C61" s="157"/>
      <c r="D61" s="157"/>
      <c r="E61" s="157" t="s">
        <v>32</v>
      </c>
      <c r="F61" s="161">
        <v>8511</v>
      </c>
      <c r="G61" s="178" t="s">
        <v>108</v>
      </c>
      <c r="H61" s="157" t="s">
        <v>45</v>
      </c>
      <c r="I61" s="157">
        <v>2711</v>
      </c>
      <c r="J61" s="157">
        <v>2711</v>
      </c>
      <c r="K61" s="157">
        <v>115</v>
      </c>
      <c r="L61" s="157">
        <v>34</v>
      </c>
      <c r="M61" s="157">
        <v>90</v>
      </c>
      <c r="N61" s="157">
        <v>465.54</v>
      </c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>
        <f t="shared" si="7"/>
        <v>0</v>
      </c>
      <c r="AA61" s="161" t="s">
        <v>1154</v>
      </c>
    </row>
    <row r="62" spans="1:27" s="162" customFormat="1" ht="53.25" customHeight="1" x14ac:dyDescent="0.3">
      <c r="A62" s="157">
        <v>47</v>
      </c>
      <c r="B62" s="177" t="s">
        <v>109</v>
      </c>
      <c r="C62" s="157" t="s">
        <v>662</v>
      </c>
      <c r="D62" s="157" t="s">
        <v>110</v>
      </c>
      <c r="E62" s="157" t="s">
        <v>32</v>
      </c>
      <c r="F62" s="161">
        <v>8511</v>
      </c>
      <c r="G62" s="178" t="s">
        <v>111</v>
      </c>
      <c r="H62" s="157" t="s">
        <v>67</v>
      </c>
      <c r="I62" s="157">
        <v>110.5</v>
      </c>
      <c r="J62" s="157">
        <v>0</v>
      </c>
      <c r="K62" s="157">
        <v>110.5</v>
      </c>
      <c r="L62" s="157">
        <v>45</v>
      </c>
      <c r="M62" s="157">
        <v>161</v>
      </c>
      <c r="N62" s="157"/>
      <c r="O62" s="157"/>
      <c r="P62" s="157"/>
      <c r="Q62" s="157">
        <v>110.5</v>
      </c>
      <c r="R62" s="157"/>
      <c r="S62" s="157">
        <f>Q62*$R$8</f>
        <v>6891664</v>
      </c>
      <c r="T62" s="157"/>
      <c r="U62" s="157"/>
      <c r="V62" s="157"/>
      <c r="W62" s="157"/>
      <c r="X62" s="157"/>
      <c r="Y62" s="157"/>
      <c r="Z62" s="157">
        <f t="shared" si="7"/>
        <v>6891664</v>
      </c>
      <c r="AA62" s="161" t="s">
        <v>219</v>
      </c>
    </row>
    <row r="63" spans="1:27" s="162" customFormat="1" ht="45.75" customHeight="1" x14ac:dyDescent="0.3">
      <c r="A63" s="157">
        <v>48</v>
      </c>
      <c r="B63" s="234" t="s">
        <v>35</v>
      </c>
      <c r="C63" s="234"/>
      <c r="D63" s="234"/>
      <c r="E63" s="157" t="s">
        <v>32</v>
      </c>
      <c r="F63" s="161">
        <v>8511</v>
      </c>
      <c r="G63" s="178" t="s">
        <v>112</v>
      </c>
      <c r="H63" s="157" t="s">
        <v>45</v>
      </c>
      <c r="I63" s="157">
        <v>993</v>
      </c>
      <c r="J63" s="157">
        <v>993</v>
      </c>
      <c r="K63" s="157">
        <v>0</v>
      </c>
      <c r="L63" s="157">
        <v>34</v>
      </c>
      <c r="M63" s="157">
        <v>235</v>
      </c>
      <c r="N63" s="157">
        <v>306.67</v>
      </c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>
        <f t="shared" si="7"/>
        <v>0</v>
      </c>
      <c r="AA63" s="161" t="s">
        <v>506</v>
      </c>
    </row>
    <row r="64" spans="1:27" s="162" customFormat="1" ht="45.75" customHeight="1" x14ac:dyDescent="0.3">
      <c r="A64" s="157">
        <v>49</v>
      </c>
      <c r="B64" s="234" t="s">
        <v>35</v>
      </c>
      <c r="C64" s="234"/>
      <c r="D64" s="234"/>
      <c r="E64" s="157" t="s">
        <v>32</v>
      </c>
      <c r="F64" s="161">
        <v>8511</v>
      </c>
      <c r="G64" s="181" t="s">
        <v>113</v>
      </c>
      <c r="H64" s="157" t="s">
        <v>45</v>
      </c>
      <c r="I64" s="157">
        <v>1204</v>
      </c>
      <c r="J64" s="157">
        <v>1204</v>
      </c>
      <c r="K64" s="157">
        <v>118</v>
      </c>
      <c r="L64" s="157">
        <v>22</v>
      </c>
      <c r="M64" s="157">
        <v>236</v>
      </c>
      <c r="N64" s="157">
        <v>340.5</v>
      </c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>
        <f t="shared" si="7"/>
        <v>0</v>
      </c>
      <c r="AA64" s="161" t="s">
        <v>507</v>
      </c>
    </row>
    <row r="65" spans="1:27" s="162" customFormat="1" ht="51.75" customHeight="1" x14ac:dyDescent="0.3">
      <c r="A65" s="157">
        <v>50</v>
      </c>
      <c r="B65" s="234" t="s">
        <v>35</v>
      </c>
      <c r="C65" s="234"/>
      <c r="D65" s="234"/>
      <c r="E65" s="157" t="s">
        <v>32</v>
      </c>
      <c r="F65" s="161">
        <v>8511</v>
      </c>
      <c r="G65" s="157" t="s">
        <v>114</v>
      </c>
      <c r="H65" s="157" t="s">
        <v>45</v>
      </c>
      <c r="I65" s="157">
        <v>632</v>
      </c>
      <c r="J65" s="157">
        <v>632</v>
      </c>
      <c r="K65" s="157">
        <v>0</v>
      </c>
      <c r="L65" s="157">
        <v>20</v>
      </c>
      <c r="M65" s="157">
        <v>154</v>
      </c>
      <c r="N65" s="157">
        <v>112.45</v>
      </c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>
        <f t="shared" si="7"/>
        <v>0</v>
      </c>
      <c r="AA65" s="161" t="s">
        <v>508</v>
      </c>
    </row>
    <row r="66" spans="1:27" s="162" customFormat="1" ht="15.75" customHeight="1" x14ac:dyDescent="0.3">
      <c r="A66" s="157">
        <v>51</v>
      </c>
      <c r="B66" s="177" t="s">
        <v>35</v>
      </c>
      <c r="C66" s="200" t="s">
        <v>115</v>
      </c>
      <c r="D66" s="157"/>
      <c r="E66" s="157" t="s">
        <v>32</v>
      </c>
      <c r="F66" s="161">
        <v>8511</v>
      </c>
      <c r="G66" s="157" t="s">
        <v>116</v>
      </c>
      <c r="H66" s="157" t="s">
        <v>45</v>
      </c>
      <c r="I66" s="157">
        <v>527</v>
      </c>
      <c r="J66" s="157">
        <v>527</v>
      </c>
      <c r="K66" s="157">
        <v>0</v>
      </c>
      <c r="L66" s="157">
        <v>51</v>
      </c>
      <c r="M66" s="157">
        <v>104</v>
      </c>
      <c r="N66" s="157">
        <v>164.17</v>
      </c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>
        <f t="shared" si="7"/>
        <v>0</v>
      </c>
      <c r="AA66" s="161"/>
    </row>
    <row r="67" spans="1:27" s="162" customFormat="1" ht="15.75" customHeight="1" x14ac:dyDescent="0.3">
      <c r="A67" s="157">
        <v>52</v>
      </c>
      <c r="B67" s="177" t="s">
        <v>35</v>
      </c>
      <c r="C67" s="157" t="s">
        <v>117</v>
      </c>
      <c r="D67" s="157"/>
      <c r="E67" s="157"/>
      <c r="F67" s="161">
        <v>8511</v>
      </c>
      <c r="G67" s="157" t="s">
        <v>118</v>
      </c>
      <c r="H67" s="157" t="s">
        <v>45</v>
      </c>
      <c r="I67" s="157">
        <v>1528</v>
      </c>
      <c r="J67" s="157">
        <v>1528</v>
      </c>
      <c r="K67" s="157">
        <v>0</v>
      </c>
      <c r="L67" s="157">
        <v>51</v>
      </c>
      <c r="M67" s="157">
        <v>106</v>
      </c>
      <c r="N67" s="157">
        <v>75.95</v>
      </c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>
        <f t="shared" si="7"/>
        <v>0</v>
      </c>
      <c r="AA67" s="161"/>
    </row>
    <row r="68" spans="1:27" s="162" customFormat="1" ht="15.75" customHeight="1" x14ac:dyDescent="0.3">
      <c r="A68" s="181" t="s">
        <v>1137</v>
      </c>
      <c r="B68" s="250" t="s">
        <v>35</v>
      </c>
      <c r="C68" s="250"/>
      <c r="D68" s="250"/>
      <c r="E68" s="157" t="s">
        <v>32</v>
      </c>
      <c r="F68" s="161">
        <v>8511</v>
      </c>
      <c r="G68" s="181" t="s">
        <v>119</v>
      </c>
      <c r="H68" s="157" t="s">
        <v>36</v>
      </c>
      <c r="I68" s="157">
        <v>2809.03</v>
      </c>
      <c r="J68" s="157">
        <v>0</v>
      </c>
      <c r="K68" s="157">
        <v>0</v>
      </c>
      <c r="L68" s="157">
        <v>11</v>
      </c>
      <c r="M68" s="157">
        <v>30</v>
      </c>
      <c r="N68" s="157">
        <v>2800</v>
      </c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>
        <f t="shared" si="7"/>
        <v>0</v>
      </c>
      <c r="AA68" s="158"/>
    </row>
    <row r="69" spans="1:27" s="162" customFormat="1" ht="70.5" customHeight="1" thickBot="1" x14ac:dyDescent="0.35">
      <c r="A69" s="157">
        <v>54</v>
      </c>
      <c r="B69" s="234" t="s">
        <v>35</v>
      </c>
      <c r="C69" s="234"/>
      <c r="D69" s="234"/>
      <c r="E69" s="157" t="s">
        <v>32</v>
      </c>
      <c r="F69" s="157">
        <v>8511</v>
      </c>
      <c r="G69" s="181" t="s">
        <v>120</v>
      </c>
      <c r="H69" s="157" t="s">
        <v>45</v>
      </c>
      <c r="I69" s="157">
        <v>593</v>
      </c>
      <c r="J69" s="157">
        <v>593</v>
      </c>
      <c r="K69" s="157">
        <v>164</v>
      </c>
      <c r="L69" s="157">
        <v>22</v>
      </c>
      <c r="M69" s="157">
        <v>64</v>
      </c>
      <c r="N69" s="157">
        <v>262.52999999999997</v>
      </c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>
        <f t="shared" si="7"/>
        <v>0</v>
      </c>
      <c r="AA69" s="161" t="s">
        <v>509</v>
      </c>
    </row>
    <row r="70" spans="1:27" s="162" customFormat="1" ht="15.75" customHeight="1" thickTop="1" thickBot="1" x14ac:dyDescent="0.35">
      <c r="A70" s="157">
        <v>55</v>
      </c>
      <c r="B70" s="177" t="s">
        <v>663</v>
      </c>
      <c r="C70" s="157" t="s">
        <v>664</v>
      </c>
      <c r="D70" s="157" t="s">
        <v>665</v>
      </c>
      <c r="E70" s="157" t="s">
        <v>32</v>
      </c>
      <c r="F70" s="157">
        <v>8511</v>
      </c>
      <c r="G70" s="181" t="s">
        <v>121</v>
      </c>
      <c r="H70" s="157" t="s">
        <v>67</v>
      </c>
      <c r="I70" s="157">
        <v>147</v>
      </c>
      <c r="J70" s="157">
        <v>0</v>
      </c>
      <c r="K70" s="157">
        <v>147</v>
      </c>
      <c r="L70" s="157">
        <v>51</v>
      </c>
      <c r="M70" s="157">
        <v>158</v>
      </c>
      <c r="N70" s="157"/>
      <c r="O70" s="157"/>
      <c r="P70" s="157"/>
      <c r="Q70" s="157">
        <v>31</v>
      </c>
      <c r="R70" s="157"/>
      <c r="S70" s="157">
        <f>K70*$R$8</f>
        <v>9168096</v>
      </c>
      <c r="T70" s="157"/>
      <c r="U70" s="157"/>
      <c r="V70" s="157"/>
      <c r="W70" s="157"/>
      <c r="X70" s="157"/>
      <c r="Y70" s="157"/>
      <c r="Z70" s="157">
        <f t="shared" si="7"/>
        <v>9168096</v>
      </c>
      <c r="AA70" s="166" t="s">
        <v>1032</v>
      </c>
    </row>
    <row r="71" spans="1:27" s="162" customFormat="1" ht="34.5" customHeight="1" thickTop="1" x14ac:dyDescent="0.3">
      <c r="A71" s="181" t="s">
        <v>1138</v>
      </c>
      <c r="B71" s="234" t="s">
        <v>35</v>
      </c>
      <c r="C71" s="234"/>
      <c r="D71" s="234"/>
      <c r="E71" s="157" t="s">
        <v>32</v>
      </c>
      <c r="F71" s="161">
        <v>8511</v>
      </c>
      <c r="G71" s="181" t="s">
        <v>122</v>
      </c>
      <c r="H71" s="157" t="s">
        <v>123</v>
      </c>
      <c r="I71" s="157">
        <v>692</v>
      </c>
      <c r="J71" s="157">
        <v>692</v>
      </c>
      <c r="K71" s="157">
        <v>165</v>
      </c>
      <c r="L71" s="157">
        <v>34</v>
      </c>
      <c r="M71" s="157">
        <v>201</v>
      </c>
      <c r="N71" s="157">
        <v>1.9</v>
      </c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>
        <f t="shared" si="7"/>
        <v>0</v>
      </c>
      <c r="AA71" s="165" t="s">
        <v>510</v>
      </c>
    </row>
    <row r="72" spans="1:27" s="162" customFormat="1" ht="45" customHeight="1" x14ac:dyDescent="0.3">
      <c r="A72" s="157">
        <v>57</v>
      </c>
      <c r="B72" s="177" t="s">
        <v>35</v>
      </c>
      <c r="C72" s="157" t="s">
        <v>124</v>
      </c>
      <c r="D72" s="157"/>
      <c r="E72" s="157" t="s">
        <v>32</v>
      </c>
      <c r="F72" s="161">
        <v>8511</v>
      </c>
      <c r="G72" s="157" t="s">
        <v>125</v>
      </c>
      <c r="H72" s="157" t="s">
        <v>45</v>
      </c>
      <c r="I72" s="157">
        <v>1144</v>
      </c>
      <c r="J72" s="157">
        <v>1144</v>
      </c>
      <c r="K72" s="157">
        <v>316</v>
      </c>
      <c r="L72" s="157">
        <v>33</v>
      </c>
      <c r="M72" s="157">
        <v>129</v>
      </c>
      <c r="N72" s="157">
        <v>83.73</v>
      </c>
      <c r="O72" s="157"/>
      <c r="P72" s="157"/>
      <c r="Q72" s="157">
        <v>316</v>
      </c>
      <c r="R72" s="157"/>
      <c r="S72" s="157"/>
      <c r="T72" s="157">
        <v>0</v>
      </c>
      <c r="U72" s="157"/>
      <c r="V72" s="157"/>
      <c r="W72" s="157"/>
      <c r="X72" s="157"/>
      <c r="Y72" s="157"/>
      <c r="Z72" s="157">
        <f t="shared" si="7"/>
        <v>0</v>
      </c>
      <c r="AA72" s="161" t="s">
        <v>511</v>
      </c>
    </row>
    <row r="73" spans="1:27" s="162" customFormat="1" ht="51" customHeight="1" x14ac:dyDescent="0.3">
      <c r="A73" s="157">
        <v>58</v>
      </c>
      <c r="B73" s="177" t="s">
        <v>35</v>
      </c>
      <c r="C73" s="157"/>
      <c r="D73" s="157"/>
      <c r="E73" s="157" t="s">
        <v>32</v>
      </c>
      <c r="F73" s="161">
        <v>8511</v>
      </c>
      <c r="G73" s="181" t="s">
        <v>126</v>
      </c>
      <c r="H73" s="157" t="s">
        <v>45</v>
      </c>
      <c r="I73" s="157">
        <v>1531</v>
      </c>
      <c r="J73" s="157">
        <v>1531</v>
      </c>
      <c r="K73" s="157">
        <v>0</v>
      </c>
      <c r="L73" s="157">
        <v>23</v>
      </c>
      <c r="M73" s="157">
        <v>161</v>
      </c>
      <c r="N73" s="157">
        <v>521.73</v>
      </c>
      <c r="O73" s="157"/>
      <c r="P73" s="157"/>
      <c r="Q73" s="157">
        <v>0</v>
      </c>
      <c r="R73" s="157"/>
      <c r="S73" s="157"/>
      <c r="T73" s="157">
        <v>0</v>
      </c>
      <c r="U73" s="157"/>
      <c r="V73" s="157"/>
      <c r="W73" s="157"/>
      <c r="X73" s="157"/>
      <c r="Y73" s="157"/>
      <c r="Z73" s="157">
        <f t="shared" si="7"/>
        <v>0</v>
      </c>
      <c r="AA73" s="161" t="s">
        <v>512</v>
      </c>
    </row>
    <row r="74" spans="1:27" s="162" customFormat="1" ht="38.25" customHeight="1" x14ac:dyDescent="0.3">
      <c r="A74" s="157">
        <v>59</v>
      </c>
      <c r="B74" s="177" t="s">
        <v>127</v>
      </c>
      <c r="C74" s="157" t="s">
        <v>128</v>
      </c>
      <c r="D74" s="157" t="s">
        <v>129</v>
      </c>
      <c r="E74" s="157" t="s">
        <v>32</v>
      </c>
      <c r="F74" s="161">
        <v>8511</v>
      </c>
      <c r="G74" s="181" t="s">
        <v>130</v>
      </c>
      <c r="H74" s="157" t="s">
        <v>67</v>
      </c>
      <c r="I74" s="157">
        <v>541</v>
      </c>
      <c r="J74" s="157">
        <v>0</v>
      </c>
      <c r="K74" s="157">
        <v>541</v>
      </c>
      <c r="L74" s="157">
        <v>23</v>
      </c>
      <c r="M74" s="157">
        <v>162</v>
      </c>
      <c r="N74" s="157"/>
      <c r="O74" s="157"/>
      <c r="P74" s="157"/>
      <c r="Q74" s="164">
        <v>105</v>
      </c>
      <c r="R74" s="157"/>
      <c r="S74" s="157">
        <f>+K74*$R$8</f>
        <v>33741088</v>
      </c>
      <c r="T74" s="157"/>
      <c r="U74" s="157"/>
      <c r="V74" s="157"/>
      <c r="W74" s="157"/>
      <c r="X74" s="157"/>
      <c r="Y74" s="157"/>
      <c r="Z74" s="157">
        <f>S74+V74+Y74</f>
        <v>33741088</v>
      </c>
      <c r="AA74" s="161" t="s">
        <v>1055</v>
      </c>
    </row>
    <row r="75" spans="1:27" s="162" customFormat="1" ht="48" customHeight="1" x14ac:dyDescent="0.3">
      <c r="A75" s="157">
        <v>60</v>
      </c>
      <c r="B75" s="234" t="s">
        <v>35</v>
      </c>
      <c r="C75" s="234"/>
      <c r="D75" s="234"/>
      <c r="E75" s="157" t="s">
        <v>32</v>
      </c>
      <c r="F75" s="161">
        <v>8511</v>
      </c>
      <c r="G75" s="157" t="s">
        <v>131</v>
      </c>
      <c r="H75" s="157" t="s">
        <v>45</v>
      </c>
      <c r="I75" s="157">
        <v>632</v>
      </c>
      <c r="J75" s="157">
        <v>632</v>
      </c>
      <c r="K75" s="157">
        <v>109</v>
      </c>
      <c r="L75" s="157">
        <v>34</v>
      </c>
      <c r="M75" s="157">
        <v>80</v>
      </c>
      <c r="N75" s="157">
        <v>93.29</v>
      </c>
      <c r="O75" s="157"/>
      <c r="P75" s="157"/>
      <c r="Q75" s="157">
        <v>0</v>
      </c>
      <c r="R75" s="157"/>
      <c r="S75" s="157"/>
      <c r="T75" s="157">
        <v>0</v>
      </c>
      <c r="U75" s="157"/>
      <c r="V75" s="157"/>
      <c r="W75" s="157"/>
      <c r="X75" s="157"/>
      <c r="Y75" s="157"/>
      <c r="Z75" s="157">
        <f t="shared" si="7"/>
        <v>0</v>
      </c>
      <c r="AA75" s="161" t="s">
        <v>513</v>
      </c>
    </row>
    <row r="76" spans="1:27" s="162" customFormat="1" ht="48.75" customHeight="1" x14ac:dyDescent="0.3">
      <c r="A76" s="181" t="s">
        <v>604</v>
      </c>
      <c r="B76" s="234" t="s">
        <v>35</v>
      </c>
      <c r="C76" s="234"/>
      <c r="D76" s="234"/>
      <c r="E76" s="157" t="s">
        <v>32</v>
      </c>
      <c r="F76" s="161">
        <v>8511</v>
      </c>
      <c r="G76" s="181" t="s">
        <v>132</v>
      </c>
      <c r="H76" s="157" t="s">
        <v>123</v>
      </c>
      <c r="I76" s="157">
        <v>357</v>
      </c>
      <c r="J76" s="157">
        <v>357</v>
      </c>
      <c r="K76" s="157">
        <v>83</v>
      </c>
      <c r="L76" s="157">
        <v>32</v>
      </c>
      <c r="M76" s="157">
        <v>193</v>
      </c>
      <c r="N76" s="157">
        <v>1.5</v>
      </c>
      <c r="O76" s="157"/>
      <c r="P76" s="157"/>
      <c r="Q76" s="157">
        <v>0</v>
      </c>
      <c r="R76" s="157"/>
      <c r="S76" s="157"/>
      <c r="T76" s="157">
        <v>0</v>
      </c>
      <c r="U76" s="157"/>
      <c r="V76" s="157"/>
      <c r="W76" s="157"/>
      <c r="X76" s="157"/>
      <c r="Y76" s="157"/>
      <c r="Z76" s="157">
        <f t="shared" si="7"/>
        <v>0</v>
      </c>
      <c r="AA76" s="165" t="s">
        <v>514</v>
      </c>
    </row>
    <row r="77" spans="1:27" s="162" customFormat="1" ht="65.25" customHeight="1" x14ac:dyDescent="0.3">
      <c r="A77" s="181" t="s">
        <v>1139</v>
      </c>
      <c r="B77" s="177" t="s">
        <v>35</v>
      </c>
      <c r="C77" s="158"/>
      <c r="D77" s="158"/>
      <c r="E77" s="157" t="s">
        <v>32</v>
      </c>
      <c r="F77" s="161">
        <v>8511</v>
      </c>
      <c r="G77" s="181" t="s">
        <v>133</v>
      </c>
      <c r="H77" s="157" t="s">
        <v>123</v>
      </c>
      <c r="I77" s="157">
        <v>298</v>
      </c>
      <c r="J77" s="157">
        <v>298</v>
      </c>
      <c r="K77" s="157">
        <v>53</v>
      </c>
      <c r="L77" s="157">
        <v>31</v>
      </c>
      <c r="M77" s="157">
        <v>177</v>
      </c>
      <c r="N77" s="157">
        <v>5.26</v>
      </c>
      <c r="O77" s="157"/>
      <c r="P77" s="157"/>
      <c r="Q77" s="157">
        <v>0</v>
      </c>
      <c r="R77" s="157"/>
      <c r="S77" s="157"/>
      <c r="T77" s="157">
        <v>0</v>
      </c>
      <c r="U77" s="157"/>
      <c r="V77" s="157"/>
      <c r="W77" s="157"/>
      <c r="X77" s="157"/>
      <c r="Y77" s="157"/>
      <c r="Z77" s="157">
        <f t="shared" si="7"/>
        <v>0</v>
      </c>
      <c r="AA77" s="165" t="s">
        <v>515</v>
      </c>
    </row>
    <row r="78" spans="1:27" s="162" customFormat="1" ht="36.75" customHeight="1" x14ac:dyDescent="0.3">
      <c r="A78" s="157">
        <v>63</v>
      </c>
      <c r="B78" s="234" t="s">
        <v>35</v>
      </c>
      <c r="C78" s="234"/>
      <c r="D78" s="234"/>
      <c r="E78" s="157" t="s">
        <v>32</v>
      </c>
      <c r="F78" s="161">
        <v>8511</v>
      </c>
      <c r="G78" s="157" t="s">
        <v>134</v>
      </c>
      <c r="H78" s="161" t="s">
        <v>135</v>
      </c>
      <c r="I78" s="157">
        <v>7.7</v>
      </c>
      <c r="J78" s="157"/>
      <c r="K78" s="157"/>
      <c r="L78" s="157">
        <v>16</v>
      </c>
      <c r="M78" s="157">
        <v>55</v>
      </c>
      <c r="N78" s="157">
        <v>7.7</v>
      </c>
      <c r="O78" s="157"/>
      <c r="P78" s="157"/>
      <c r="Q78" s="157">
        <v>0</v>
      </c>
      <c r="R78" s="157"/>
      <c r="S78" s="157"/>
      <c r="T78" s="157">
        <v>0</v>
      </c>
      <c r="U78" s="157"/>
      <c r="V78" s="157"/>
      <c r="W78" s="157"/>
      <c r="X78" s="157"/>
      <c r="Y78" s="157"/>
      <c r="Z78" s="157">
        <f t="shared" si="7"/>
        <v>0</v>
      </c>
      <c r="AA78" s="187" t="s">
        <v>516</v>
      </c>
    </row>
    <row r="79" spans="1:27" s="162" customFormat="1" ht="153.75" customHeight="1" thickBot="1" x14ac:dyDescent="0.35">
      <c r="A79" s="157">
        <v>64</v>
      </c>
      <c r="B79" s="177" t="s">
        <v>136</v>
      </c>
      <c r="C79" s="157"/>
      <c r="D79" s="157" t="s">
        <v>137</v>
      </c>
      <c r="E79" s="157" t="s">
        <v>32</v>
      </c>
      <c r="F79" s="161">
        <v>8511</v>
      </c>
      <c r="G79" s="181" t="s">
        <v>138</v>
      </c>
      <c r="H79" s="161" t="s">
        <v>45</v>
      </c>
      <c r="I79" s="157">
        <v>1124</v>
      </c>
      <c r="J79" s="157">
        <v>1124</v>
      </c>
      <c r="K79" s="157">
        <v>659</v>
      </c>
      <c r="L79" s="161">
        <v>15</v>
      </c>
      <c r="M79" s="161">
        <v>242</v>
      </c>
      <c r="N79" s="157">
        <v>40.270000000000003</v>
      </c>
      <c r="O79" s="157"/>
      <c r="P79" s="157">
        <f>N79*$O$8</f>
        <v>669247.13</v>
      </c>
      <c r="Q79" s="157">
        <v>0</v>
      </c>
      <c r="R79" s="157"/>
      <c r="S79" s="157"/>
      <c r="T79" s="157">
        <v>0</v>
      </c>
      <c r="U79" s="157"/>
      <c r="V79" s="157"/>
      <c r="W79" s="157"/>
      <c r="X79" s="157"/>
      <c r="Y79" s="157"/>
      <c r="Z79" s="157">
        <f t="shared" si="7"/>
        <v>669247.13</v>
      </c>
      <c r="AA79" s="182" t="s">
        <v>517</v>
      </c>
    </row>
    <row r="80" spans="1:27" s="162" customFormat="1" ht="42" customHeight="1" thickTop="1" thickBot="1" x14ac:dyDescent="0.35">
      <c r="A80" s="157">
        <v>65</v>
      </c>
      <c r="B80" s="177" t="s">
        <v>95</v>
      </c>
      <c r="C80" s="157" t="s">
        <v>1054</v>
      </c>
      <c r="D80" s="157" t="s">
        <v>648</v>
      </c>
      <c r="E80" s="157" t="s">
        <v>32</v>
      </c>
      <c r="F80" s="161">
        <v>8511</v>
      </c>
      <c r="G80" s="157" t="s">
        <v>140</v>
      </c>
      <c r="H80" s="157" t="s">
        <v>45</v>
      </c>
      <c r="I80" s="157">
        <v>304</v>
      </c>
      <c r="J80" s="157">
        <v>304</v>
      </c>
      <c r="K80" s="157">
        <v>110</v>
      </c>
      <c r="L80" s="161">
        <v>52</v>
      </c>
      <c r="M80" s="161">
        <v>17</v>
      </c>
      <c r="N80" s="157">
        <v>144</v>
      </c>
      <c r="O80" s="157"/>
      <c r="P80" s="157">
        <f>N80*$O$8</f>
        <v>2393136</v>
      </c>
      <c r="Q80" s="157">
        <v>110</v>
      </c>
      <c r="R80" s="157"/>
      <c r="S80" s="157">
        <f>Q80*$R$8</f>
        <v>6860480</v>
      </c>
      <c r="T80" s="157">
        <v>0</v>
      </c>
      <c r="U80" s="157"/>
      <c r="V80" s="157"/>
      <c r="W80" s="157"/>
      <c r="X80" s="157"/>
      <c r="Y80" s="157"/>
      <c r="Z80" s="157">
        <f t="shared" si="7"/>
        <v>9253616</v>
      </c>
      <c r="AA80" s="167" t="s">
        <v>1033</v>
      </c>
    </row>
    <row r="81" spans="1:27" s="162" customFormat="1" ht="15.75" customHeight="1" thickTop="1" thickBot="1" x14ac:dyDescent="0.35">
      <c r="A81" s="157">
        <v>66</v>
      </c>
      <c r="B81" s="177" t="s">
        <v>35</v>
      </c>
      <c r="C81" s="157"/>
      <c r="D81" s="157"/>
      <c r="E81" s="157" t="s">
        <v>32</v>
      </c>
      <c r="F81" s="161">
        <v>8511</v>
      </c>
      <c r="G81" s="157" t="s">
        <v>141</v>
      </c>
      <c r="H81" s="157" t="s">
        <v>45</v>
      </c>
      <c r="I81" s="157">
        <v>32</v>
      </c>
      <c r="J81" s="157">
        <v>32</v>
      </c>
      <c r="K81" s="157">
        <v>0</v>
      </c>
      <c r="L81" s="161">
        <v>52</v>
      </c>
      <c r="M81" s="161">
        <v>18</v>
      </c>
      <c r="N81" s="157">
        <v>10.67</v>
      </c>
      <c r="O81" s="157"/>
      <c r="P81" s="157"/>
      <c r="Q81" s="157">
        <v>0</v>
      </c>
      <c r="R81" s="157"/>
      <c r="S81" s="157"/>
      <c r="T81" s="157">
        <v>0</v>
      </c>
      <c r="U81" s="157"/>
      <c r="V81" s="157"/>
      <c r="W81" s="157"/>
      <c r="X81" s="157"/>
      <c r="Y81" s="157"/>
      <c r="Z81" s="157">
        <f t="shared" si="7"/>
        <v>0</v>
      </c>
      <c r="AA81" s="161"/>
    </row>
    <row r="82" spans="1:27" s="162" customFormat="1" ht="15.75" customHeight="1" thickTop="1" thickBot="1" x14ac:dyDescent="0.35">
      <c r="A82" s="157">
        <v>67</v>
      </c>
      <c r="B82" s="177" t="s">
        <v>142</v>
      </c>
      <c r="C82" s="157" t="s">
        <v>143</v>
      </c>
      <c r="D82" s="157" t="s">
        <v>5</v>
      </c>
      <c r="E82" s="157" t="s">
        <v>32</v>
      </c>
      <c r="F82" s="161">
        <v>8511</v>
      </c>
      <c r="G82" s="180" t="s">
        <v>144</v>
      </c>
      <c r="H82" s="157" t="s">
        <v>45</v>
      </c>
      <c r="I82" s="157">
        <v>212</v>
      </c>
      <c r="J82" s="157">
        <v>212</v>
      </c>
      <c r="K82" s="157">
        <v>95</v>
      </c>
      <c r="L82" s="157">
        <v>46</v>
      </c>
      <c r="M82" s="157">
        <v>246</v>
      </c>
      <c r="N82" s="157">
        <v>37.86</v>
      </c>
      <c r="O82" s="157"/>
      <c r="P82" s="157">
        <f>N82*$O$8</f>
        <v>629195.34</v>
      </c>
      <c r="Q82" s="157">
        <v>0</v>
      </c>
      <c r="R82" s="157"/>
      <c r="S82" s="157"/>
      <c r="T82" s="157">
        <v>0</v>
      </c>
      <c r="U82" s="157"/>
      <c r="V82" s="157"/>
      <c r="W82" s="157"/>
      <c r="X82" s="157"/>
      <c r="Y82" s="157"/>
      <c r="Z82" s="157">
        <f t="shared" si="7"/>
        <v>629195.34</v>
      </c>
      <c r="AA82" s="167" t="s">
        <v>1034</v>
      </c>
    </row>
    <row r="83" spans="1:27" s="162" customFormat="1" ht="21.75" customHeight="1" thickTop="1" x14ac:dyDescent="0.3">
      <c r="A83" s="157">
        <v>68</v>
      </c>
      <c r="B83" s="177" t="s">
        <v>35</v>
      </c>
      <c r="C83" s="157"/>
      <c r="D83" s="157"/>
      <c r="E83" s="157" t="s">
        <v>32</v>
      </c>
      <c r="F83" s="161">
        <v>8511</v>
      </c>
      <c r="G83" s="157" t="s">
        <v>146</v>
      </c>
      <c r="H83" s="157" t="s">
        <v>45</v>
      </c>
      <c r="I83" s="157">
        <v>374</v>
      </c>
      <c r="J83" s="157">
        <v>374</v>
      </c>
      <c r="K83" s="157">
        <v>95</v>
      </c>
      <c r="L83" s="161">
        <v>46</v>
      </c>
      <c r="M83" s="161">
        <v>247</v>
      </c>
      <c r="N83" s="157">
        <v>28.15</v>
      </c>
      <c r="O83" s="157"/>
      <c r="P83" s="157"/>
      <c r="Q83" s="157">
        <v>0</v>
      </c>
      <c r="R83" s="157"/>
      <c r="S83" s="157"/>
      <c r="T83" s="157">
        <v>0</v>
      </c>
      <c r="U83" s="157"/>
      <c r="V83" s="157"/>
      <c r="W83" s="157"/>
      <c r="X83" s="157"/>
      <c r="Y83" s="157"/>
      <c r="Z83" s="157">
        <f t="shared" si="7"/>
        <v>0</v>
      </c>
      <c r="AA83" s="161"/>
    </row>
    <row r="84" spans="1:27" s="162" customFormat="1" ht="50.25" customHeight="1" x14ac:dyDescent="0.3">
      <c r="A84" s="157">
        <v>69</v>
      </c>
      <c r="B84" s="234" t="s">
        <v>35</v>
      </c>
      <c r="C84" s="234"/>
      <c r="D84" s="234"/>
      <c r="E84" s="157" t="s">
        <v>32</v>
      </c>
      <c r="F84" s="161">
        <v>8511</v>
      </c>
      <c r="G84" s="157" t="s">
        <v>147</v>
      </c>
      <c r="H84" s="157" t="s">
        <v>45</v>
      </c>
      <c r="I84" s="157">
        <v>503</v>
      </c>
      <c r="J84" s="157">
        <v>503</v>
      </c>
      <c r="K84" s="157">
        <v>0</v>
      </c>
      <c r="L84" s="157">
        <v>17</v>
      </c>
      <c r="M84" s="157">
        <v>86</v>
      </c>
      <c r="N84" s="157">
        <v>209</v>
      </c>
      <c r="O84" s="157"/>
      <c r="P84" s="157"/>
      <c r="Q84" s="157">
        <v>0</v>
      </c>
      <c r="R84" s="157"/>
      <c r="S84" s="157"/>
      <c r="T84" s="157">
        <v>0</v>
      </c>
      <c r="U84" s="157"/>
      <c r="V84" s="157"/>
      <c r="W84" s="157"/>
      <c r="X84" s="157"/>
      <c r="Y84" s="157"/>
      <c r="Z84" s="157">
        <f t="shared" si="7"/>
        <v>0</v>
      </c>
      <c r="AA84" s="161" t="s">
        <v>518</v>
      </c>
    </row>
    <row r="85" spans="1:27" s="162" customFormat="1" ht="64.5" customHeight="1" x14ac:dyDescent="0.3">
      <c r="A85" s="157">
        <v>70</v>
      </c>
      <c r="B85" s="234" t="s">
        <v>35</v>
      </c>
      <c r="C85" s="234"/>
      <c r="D85" s="234"/>
      <c r="E85" s="157" t="s">
        <v>32</v>
      </c>
      <c r="F85" s="157">
        <v>8511</v>
      </c>
      <c r="G85" s="181" t="s">
        <v>148</v>
      </c>
      <c r="H85" s="157" t="s">
        <v>45</v>
      </c>
      <c r="I85" s="157">
        <v>904</v>
      </c>
      <c r="J85" s="157">
        <v>904</v>
      </c>
      <c r="K85" s="157">
        <v>304</v>
      </c>
      <c r="L85" s="157">
        <v>30</v>
      </c>
      <c r="M85" s="157">
        <v>143</v>
      </c>
      <c r="N85" s="157">
        <v>28.06</v>
      </c>
      <c r="O85" s="157"/>
      <c r="P85" s="157"/>
      <c r="Q85" s="157">
        <v>0</v>
      </c>
      <c r="R85" s="157"/>
      <c r="S85" s="157"/>
      <c r="T85" s="157">
        <v>0</v>
      </c>
      <c r="U85" s="157"/>
      <c r="V85" s="157"/>
      <c r="W85" s="157"/>
      <c r="X85" s="157"/>
      <c r="Y85" s="157"/>
      <c r="Z85" s="157">
        <f t="shared" si="7"/>
        <v>0</v>
      </c>
      <c r="AA85" s="161" t="s">
        <v>519</v>
      </c>
    </row>
    <row r="86" spans="1:27" s="162" customFormat="1" ht="44.25" customHeight="1" x14ac:dyDescent="0.3">
      <c r="A86" s="157">
        <v>71</v>
      </c>
      <c r="B86" s="234" t="s">
        <v>35</v>
      </c>
      <c r="C86" s="234"/>
      <c r="D86" s="234"/>
      <c r="E86" s="157" t="s">
        <v>32</v>
      </c>
      <c r="F86" s="157">
        <v>8511</v>
      </c>
      <c r="G86" s="157" t="s">
        <v>149</v>
      </c>
      <c r="H86" s="157" t="s">
        <v>45</v>
      </c>
      <c r="I86" s="157">
        <v>235</v>
      </c>
      <c r="J86" s="157">
        <v>235</v>
      </c>
      <c r="K86" s="157">
        <v>100</v>
      </c>
      <c r="L86" s="157">
        <v>29</v>
      </c>
      <c r="M86" s="157">
        <v>12</v>
      </c>
      <c r="N86" s="157">
        <v>85.41</v>
      </c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>
        <f t="shared" si="7"/>
        <v>0</v>
      </c>
      <c r="AA86" s="161" t="s">
        <v>520</v>
      </c>
    </row>
    <row r="87" spans="1:27" s="162" customFormat="1" ht="15.75" customHeight="1" x14ac:dyDescent="0.3">
      <c r="A87" s="157">
        <v>72</v>
      </c>
      <c r="B87" s="177"/>
      <c r="C87" s="157" t="s">
        <v>150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>
        <v>0</v>
      </c>
      <c r="O87" s="157"/>
      <c r="P87" s="157"/>
      <c r="Q87" s="157">
        <v>5.9</v>
      </c>
      <c r="R87" s="157"/>
      <c r="S87" s="157">
        <f>+Q87*R8</f>
        <v>367971.2</v>
      </c>
      <c r="T87" s="157"/>
      <c r="U87" s="157"/>
      <c r="V87" s="157"/>
      <c r="W87" s="157"/>
      <c r="X87" s="157"/>
      <c r="Y87" s="157"/>
      <c r="Z87" s="157">
        <f t="shared" si="7"/>
        <v>367971.2</v>
      </c>
      <c r="AA87" s="161"/>
    </row>
    <row r="88" spans="1:27" s="162" customFormat="1" ht="45" customHeight="1" x14ac:dyDescent="0.3">
      <c r="A88" s="157">
        <v>73</v>
      </c>
      <c r="B88" s="234" t="s">
        <v>35</v>
      </c>
      <c r="C88" s="234"/>
      <c r="D88" s="234"/>
      <c r="E88" s="157" t="s">
        <v>32</v>
      </c>
      <c r="F88" s="157">
        <v>8511</v>
      </c>
      <c r="G88" s="157" t="s">
        <v>151</v>
      </c>
      <c r="H88" s="157" t="s">
        <v>45</v>
      </c>
      <c r="I88" s="157">
        <v>297</v>
      </c>
      <c r="J88" s="157">
        <v>297</v>
      </c>
      <c r="K88" s="157">
        <v>78</v>
      </c>
      <c r="L88" s="157">
        <v>22</v>
      </c>
      <c r="M88" s="157">
        <v>92</v>
      </c>
      <c r="N88" s="157">
        <v>139.32</v>
      </c>
      <c r="O88" s="157"/>
      <c r="P88" s="157"/>
      <c r="Q88" s="157">
        <v>0</v>
      </c>
      <c r="R88" s="157"/>
      <c r="S88" s="157"/>
      <c r="T88" s="157">
        <v>0</v>
      </c>
      <c r="U88" s="157"/>
      <c r="V88" s="157"/>
      <c r="W88" s="157"/>
      <c r="X88" s="157"/>
      <c r="Y88" s="157"/>
      <c r="Z88" s="157">
        <f t="shared" si="7"/>
        <v>0</v>
      </c>
      <c r="AA88" s="161" t="s">
        <v>521</v>
      </c>
    </row>
    <row r="89" spans="1:27" s="162" customFormat="1" ht="15.75" customHeight="1" x14ac:dyDescent="0.3">
      <c r="A89" s="234">
        <v>74</v>
      </c>
      <c r="B89" s="177" t="s">
        <v>642</v>
      </c>
      <c r="C89" s="157"/>
      <c r="D89" s="157" t="s">
        <v>643</v>
      </c>
      <c r="E89" s="234" t="s">
        <v>32</v>
      </c>
      <c r="F89" s="231">
        <v>8511</v>
      </c>
      <c r="G89" s="268" t="s">
        <v>152</v>
      </c>
      <c r="H89" s="234" t="s">
        <v>45</v>
      </c>
      <c r="I89" s="234">
        <v>366</v>
      </c>
      <c r="J89" s="241">
        <v>366</v>
      </c>
      <c r="K89" s="241">
        <v>90</v>
      </c>
      <c r="L89" s="241">
        <v>60</v>
      </c>
      <c r="M89" s="241">
        <v>83</v>
      </c>
      <c r="N89" s="234">
        <v>14.98</v>
      </c>
      <c r="O89" s="241"/>
      <c r="P89" s="241">
        <f>N89*$O$8</f>
        <v>248952.62</v>
      </c>
      <c r="Q89" s="241">
        <v>0</v>
      </c>
      <c r="R89" s="241"/>
      <c r="S89" s="241"/>
      <c r="T89" s="241">
        <v>0</v>
      </c>
      <c r="U89" s="231"/>
      <c r="V89" s="231"/>
      <c r="W89" s="231"/>
      <c r="X89" s="231"/>
      <c r="Y89" s="231"/>
      <c r="Z89" s="231">
        <f t="shared" ref="Z89:Z91" si="8">+P89+S89+V89+Y89</f>
        <v>248952.62</v>
      </c>
      <c r="AA89" s="270" t="s">
        <v>1078</v>
      </c>
    </row>
    <row r="90" spans="1:27" s="162" customFormat="1" ht="15.75" customHeight="1" x14ac:dyDescent="0.3">
      <c r="A90" s="234"/>
      <c r="B90" s="177" t="s">
        <v>666</v>
      </c>
      <c r="C90" s="157" t="s">
        <v>667</v>
      </c>
      <c r="D90" s="157" t="s">
        <v>643</v>
      </c>
      <c r="E90" s="234"/>
      <c r="F90" s="232"/>
      <c r="G90" s="268"/>
      <c r="H90" s="234"/>
      <c r="I90" s="234"/>
      <c r="J90" s="242"/>
      <c r="K90" s="242"/>
      <c r="L90" s="242"/>
      <c r="M90" s="242"/>
      <c r="N90" s="234"/>
      <c r="O90" s="242"/>
      <c r="P90" s="242"/>
      <c r="Q90" s="242"/>
      <c r="R90" s="242"/>
      <c r="S90" s="242"/>
      <c r="T90" s="242"/>
      <c r="U90" s="232"/>
      <c r="V90" s="232"/>
      <c r="W90" s="232"/>
      <c r="X90" s="232"/>
      <c r="Y90" s="232"/>
      <c r="Z90" s="232">
        <f t="shared" si="8"/>
        <v>0</v>
      </c>
      <c r="AA90" s="271"/>
    </row>
    <row r="91" spans="1:27" s="162" customFormat="1" ht="15.75" customHeight="1" x14ac:dyDescent="0.3">
      <c r="A91" s="234"/>
      <c r="B91" s="177" t="s">
        <v>668</v>
      </c>
      <c r="C91" s="157" t="s">
        <v>667</v>
      </c>
      <c r="D91" s="157" t="s">
        <v>643</v>
      </c>
      <c r="E91" s="234"/>
      <c r="F91" s="233"/>
      <c r="G91" s="268"/>
      <c r="H91" s="234"/>
      <c r="I91" s="234"/>
      <c r="J91" s="243"/>
      <c r="K91" s="243"/>
      <c r="L91" s="243"/>
      <c r="M91" s="243"/>
      <c r="N91" s="234"/>
      <c r="O91" s="243"/>
      <c r="P91" s="243"/>
      <c r="Q91" s="243"/>
      <c r="R91" s="243"/>
      <c r="S91" s="243"/>
      <c r="T91" s="243"/>
      <c r="U91" s="233"/>
      <c r="V91" s="233"/>
      <c r="W91" s="233"/>
      <c r="X91" s="233"/>
      <c r="Y91" s="233"/>
      <c r="Z91" s="233">
        <f t="shared" si="8"/>
        <v>0</v>
      </c>
      <c r="AA91" s="272"/>
    </row>
    <row r="92" spans="1:27" s="162" customFormat="1" ht="15.75" customHeight="1" x14ac:dyDescent="0.3">
      <c r="A92" s="157">
        <v>75</v>
      </c>
      <c r="B92" s="177" t="s">
        <v>35</v>
      </c>
      <c r="C92" s="157"/>
      <c r="D92" s="157"/>
      <c r="E92" s="157" t="s">
        <v>32</v>
      </c>
      <c r="F92" s="157">
        <v>8511</v>
      </c>
      <c r="G92" s="181" t="s">
        <v>153</v>
      </c>
      <c r="H92" s="157" t="s">
        <v>45</v>
      </c>
      <c r="I92" s="157">
        <v>289</v>
      </c>
      <c r="J92" s="157">
        <v>289</v>
      </c>
      <c r="K92" s="157"/>
      <c r="L92" s="157">
        <v>84</v>
      </c>
      <c r="M92" s="157">
        <v>226</v>
      </c>
      <c r="N92" s="157">
        <v>11.36</v>
      </c>
      <c r="O92" s="157"/>
      <c r="P92" s="157"/>
      <c r="Q92" s="157">
        <v>0</v>
      </c>
      <c r="R92" s="157"/>
      <c r="S92" s="157"/>
      <c r="T92" s="157">
        <v>0</v>
      </c>
      <c r="U92" s="157"/>
      <c r="V92" s="157"/>
      <c r="W92" s="157"/>
      <c r="X92" s="157"/>
      <c r="Y92" s="157"/>
      <c r="Z92" s="157">
        <f t="shared" ref="Z92:Z112" si="9">+P92+S92+V92+Y92</f>
        <v>0</v>
      </c>
      <c r="AA92" s="182"/>
    </row>
    <row r="93" spans="1:27" s="162" customFormat="1" ht="15.75" customHeight="1" x14ac:dyDescent="0.3">
      <c r="A93" s="157">
        <v>76</v>
      </c>
      <c r="B93" s="234" t="s">
        <v>35</v>
      </c>
      <c r="C93" s="234"/>
      <c r="D93" s="234"/>
      <c r="E93" s="157" t="s">
        <v>32</v>
      </c>
      <c r="F93" s="161">
        <v>8511</v>
      </c>
      <c r="G93" s="181" t="s">
        <v>154</v>
      </c>
      <c r="H93" s="157" t="s">
        <v>45</v>
      </c>
      <c r="I93" s="157">
        <v>132</v>
      </c>
      <c r="J93" s="157">
        <v>132</v>
      </c>
      <c r="K93" s="157">
        <v>0</v>
      </c>
      <c r="L93" s="157">
        <v>54</v>
      </c>
      <c r="M93" s="157">
        <v>228</v>
      </c>
      <c r="N93" s="157">
        <v>8.31</v>
      </c>
      <c r="O93" s="157"/>
      <c r="P93" s="157"/>
      <c r="Q93" s="157">
        <v>0</v>
      </c>
      <c r="R93" s="157"/>
      <c r="S93" s="157"/>
      <c r="T93" s="157">
        <v>0</v>
      </c>
      <c r="U93" s="157"/>
      <c r="V93" s="157"/>
      <c r="W93" s="157"/>
      <c r="X93" s="157"/>
      <c r="Y93" s="157"/>
      <c r="Z93" s="157">
        <f t="shared" si="9"/>
        <v>0</v>
      </c>
      <c r="AA93" s="182"/>
    </row>
    <row r="94" spans="1:27" s="162" customFormat="1" ht="15.75" customHeight="1" x14ac:dyDescent="0.3">
      <c r="A94" s="181" t="s">
        <v>605</v>
      </c>
      <c r="B94" s="234" t="s">
        <v>35</v>
      </c>
      <c r="C94" s="234"/>
      <c r="D94" s="234"/>
      <c r="E94" s="157" t="s">
        <v>32</v>
      </c>
      <c r="F94" s="161">
        <v>8511</v>
      </c>
      <c r="G94" s="181" t="s">
        <v>155</v>
      </c>
      <c r="H94" s="157" t="s">
        <v>36</v>
      </c>
      <c r="I94" s="157">
        <v>664.48</v>
      </c>
      <c r="J94" s="157">
        <v>0</v>
      </c>
      <c r="K94" s="157">
        <v>0</v>
      </c>
      <c r="L94" s="157">
        <v>11</v>
      </c>
      <c r="M94" s="157">
        <v>32</v>
      </c>
      <c r="N94" s="157">
        <v>33.332999999999998</v>
      </c>
      <c r="O94" s="157"/>
      <c r="P94" s="157"/>
      <c r="Q94" s="157">
        <v>0</v>
      </c>
      <c r="R94" s="157"/>
      <c r="S94" s="157"/>
      <c r="T94" s="157">
        <v>0</v>
      </c>
      <c r="U94" s="157"/>
      <c r="V94" s="157"/>
      <c r="W94" s="157"/>
      <c r="X94" s="157"/>
      <c r="Y94" s="157"/>
      <c r="Z94" s="157">
        <f t="shared" si="9"/>
        <v>0</v>
      </c>
      <c r="AA94" s="165" t="s">
        <v>220</v>
      </c>
    </row>
    <row r="95" spans="1:27" s="162" customFormat="1" ht="15.75" customHeight="1" x14ac:dyDescent="0.3">
      <c r="A95" s="181" t="s">
        <v>1140</v>
      </c>
      <c r="B95" s="235" t="s">
        <v>35</v>
      </c>
      <c r="C95" s="236"/>
      <c r="D95" s="237"/>
      <c r="E95" s="157" t="s">
        <v>32</v>
      </c>
      <c r="F95" s="157">
        <v>8511</v>
      </c>
      <c r="G95" s="181" t="s">
        <v>156</v>
      </c>
      <c r="H95" s="157" t="s">
        <v>45</v>
      </c>
      <c r="I95" s="157">
        <v>537</v>
      </c>
      <c r="J95" s="157">
        <v>537</v>
      </c>
      <c r="K95" s="157"/>
      <c r="L95" s="157">
        <v>54</v>
      </c>
      <c r="M95" s="157">
        <v>229</v>
      </c>
      <c r="N95" s="157">
        <v>25.37</v>
      </c>
      <c r="O95" s="157"/>
      <c r="P95" s="157"/>
      <c r="Q95" s="157">
        <v>0</v>
      </c>
      <c r="R95" s="157"/>
      <c r="S95" s="157"/>
      <c r="T95" s="157">
        <v>0</v>
      </c>
      <c r="U95" s="157"/>
      <c r="V95" s="157"/>
      <c r="W95" s="157"/>
      <c r="X95" s="157"/>
      <c r="Y95" s="157"/>
      <c r="Z95" s="157">
        <f t="shared" si="9"/>
        <v>0</v>
      </c>
      <c r="AA95" s="165"/>
    </row>
    <row r="96" spans="1:27" s="162" customFormat="1" ht="15.75" customHeight="1" x14ac:dyDescent="0.3">
      <c r="A96" s="181" t="s">
        <v>606</v>
      </c>
      <c r="B96" s="234" t="s">
        <v>35</v>
      </c>
      <c r="C96" s="234"/>
      <c r="D96" s="234"/>
      <c r="E96" s="157" t="s">
        <v>32</v>
      </c>
      <c r="F96" s="161">
        <v>8511</v>
      </c>
      <c r="G96" s="181" t="s">
        <v>157</v>
      </c>
      <c r="H96" s="157" t="s">
        <v>36</v>
      </c>
      <c r="I96" s="157">
        <v>43</v>
      </c>
      <c r="J96" s="157">
        <v>0</v>
      </c>
      <c r="K96" s="157">
        <v>0</v>
      </c>
      <c r="L96" s="157">
        <v>11</v>
      </c>
      <c r="M96" s="157">
        <v>50</v>
      </c>
      <c r="N96" s="157">
        <v>3.56</v>
      </c>
      <c r="O96" s="157"/>
      <c r="P96" s="157"/>
      <c r="Q96" s="157">
        <v>0</v>
      </c>
      <c r="R96" s="157"/>
      <c r="S96" s="157"/>
      <c r="T96" s="157">
        <v>0</v>
      </c>
      <c r="U96" s="157"/>
      <c r="V96" s="157"/>
      <c r="W96" s="157"/>
      <c r="X96" s="157"/>
      <c r="Y96" s="157"/>
      <c r="Z96" s="157">
        <f t="shared" si="9"/>
        <v>0</v>
      </c>
      <c r="AA96" s="165" t="s">
        <v>221</v>
      </c>
    </row>
    <row r="97" spans="1:27" s="162" customFormat="1" ht="58.5" customHeight="1" x14ac:dyDescent="0.3">
      <c r="A97" s="181" t="s">
        <v>607</v>
      </c>
      <c r="B97" s="235" t="s">
        <v>35</v>
      </c>
      <c r="C97" s="236"/>
      <c r="D97" s="237"/>
      <c r="E97" s="157" t="s">
        <v>32</v>
      </c>
      <c r="F97" s="161">
        <v>8511</v>
      </c>
      <c r="G97" s="181" t="s">
        <v>158</v>
      </c>
      <c r="H97" s="157" t="s">
        <v>123</v>
      </c>
      <c r="I97" s="157">
        <v>717</v>
      </c>
      <c r="J97" s="157">
        <v>717</v>
      </c>
      <c r="K97" s="157">
        <v>118</v>
      </c>
      <c r="L97" s="157">
        <v>25</v>
      </c>
      <c r="M97" s="157">
        <v>30</v>
      </c>
      <c r="N97" s="157">
        <v>130.518</v>
      </c>
      <c r="O97" s="157"/>
      <c r="P97" s="157"/>
      <c r="Q97" s="157">
        <v>52</v>
      </c>
      <c r="R97" s="157"/>
      <c r="S97" s="157"/>
      <c r="T97" s="157">
        <v>0</v>
      </c>
      <c r="U97" s="157"/>
      <c r="V97" s="157"/>
      <c r="W97" s="157"/>
      <c r="X97" s="157"/>
      <c r="Y97" s="157"/>
      <c r="Z97" s="157">
        <f t="shared" si="9"/>
        <v>0</v>
      </c>
      <c r="AA97" s="165" t="s">
        <v>522</v>
      </c>
    </row>
    <row r="98" spans="1:27" s="162" customFormat="1" ht="72" customHeight="1" x14ac:dyDescent="0.3">
      <c r="A98" s="157">
        <v>81</v>
      </c>
      <c r="B98" s="234" t="s">
        <v>35</v>
      </c>
      <c r="C98" s="234"/>
      <c r="D98" s="234"/>
      <c r="E98" s="157" t="s">
        <v>32</v>
      </c>
      <c r="F98" s="161">
        <v>8511</v>
      </c>
      <c r="G98" s="181" t="s">
        <v>159</v>
      </c>
      <c r="H98" s="157" t="s">
        <v>45</v>
      </c>
      <c r="I98" s="157">
        <v>389</v>
      </c>
      <c r="J98" s="157">
        <v>389</v>
      </c>
      <c r="K98" s="157">
        <v>128</v>
      </c>
      <c r="L98" s="157">
        <v>32</v>
      </c>
      <c r="M98" s="157">
        <v>37</v>
      </c>
      <c r="N98" s="157">
        <v>101.23</v>
      </c>
      <c r="O98" s="157"/>
      <c r="P98" s="157"/>
      <c r="Q98" s="157">
        <v>0</v>
      </c>
      <c r="R98" s="157"/>
      <c r="S98" s="157"/>
      <c r="T98" s="157">
        <v>0</v>
      </c>
      <c r="U98" s="157"/>
      <c r="V98" s="157"/>
      <c r="W98" s="157"/>
      <c r="X98" s="157"/>
      <c r="Y98" s="157"/>
      <c r="Z98" s="157">
        <f t="shared" si="9"/>
        <v>0</v>
      </c>
      <c r="AA98" s="182" t="s">
        <v>523</v>
      </c>
    </row>
    <row r="99" spans="1:27" s="162" customFormat="1" ht="15.75" customHeight="1" x14ac:dyDescent="0.3">
      <c r="A99" s="181" t="s">
        <v>1141</v>
      </c>
      <c r="B99" s="234" t="s">
        <v>35</v>
      </c>
      <c r="C99" s="234"/>
      <c r="D99" s="234"/>
      <c r="E99" s="157" t="s">
        <v>32</v>
      </c>
      <c r="F99" s="161">
        <v>8511</v>
      </c>
      <c r="G99" s="181" t="s">
        <v>160</v>
      </c>
      <c r="H99" s="157" t="s">
        <v>186</v>
      </c>
      <c r="I99" s="157">
        <v>42.5</v>
      </c>
      <c r="J99" s="157">
        <v>0</v>
      </c>
      <c r="K99" s="157">
        <v>0</v>
      </c>
      <c r="L99" s="157">
        <v>12</v>
      </c>
      <c r="M99" s="157">
        <v>187</v>
      </c>
      <c r="N99" s="157">
        <v>42.5</v>
      </c>
      <c r="O99" s="157"/>
      <c r="P99" s="157"/>
      <c r="Q99" s="157">
        <v>0</v>
      </c>
      <c r="R99" s="157"/>
      <c r="S99" s="157"/>
      <c r="T99" s="157">
        <v>0</v>
      </c>
      <c r="U99" s="157"/>
      <c r="V99" s="157"/>
      <c r="W99" s="157"/>
      <c r="X99" s="157"/>
      <c r="Y99" s="157"/>
      <c r="Z99" s="157">
        <f t="shared" si="9"/>
        <v>0</v>
      </c>
      <c r="AA99" s="165"/>
    </row>
    <row r="100" spans="1:27" s="162" customFormat="1" ht="15.75" customHeight="1" x14ac:dyDescent="0.3">
      <c r="A100" s="181" t="s">
        <v>608</v>
      </c>
      <c r="B100" s="234" t="s">
        <v>35</v>
      </c>
      <c r="C100" s="234"/>
      <c r="D100" s="234"/>
      <c r="E100" s="157" t="s">
        <v>32</v>
      </c>
      <c r="F100" s="161">
        <v>8511</v>
      </c>
      <c r="G100" s="181" t="s">
        <v>161</v>
      </c>
      <c r="H100" s="157" t="s">
        <v>186</v>
      </c>
      <c r="I100" s="157">
        <v>89.68</v>
      </c>
      <c r="J100" s="157">
        <v>0</v>
      </c>
      <c r="K100" s="157">
        <v>0</v>
      </c>
      <c r="L100" s="157">
        <v>12</v>
      </c>
      <c r="M100" s="157">
        <v>185</v>
      </c>
      <c r="N100" s="157">
        <v>89.68</v>
      </c>
      <c r="O100" s="157"/>
      <c r="P100" s="157"/>
      <c r="Q100" s="157">
        <v>0</v>
      </c>
      <c r="R100" s="157"/>
      <c r="S100" s="157"/>
      <c r="T100" s="157">
        <v>0</v>
      </c>
      <c r="U100" s="157"/>
      <c r="V100" s="157"/>
      <c r="W100" s="157"/>
      <c r="X100" s="157"/>
      <c r="Y100" s="157"/>
      <c r="Z100" s="157">
        <f t="shared" si="9"/>
        <v>0</v>
      </c>
      <c r="AA100" s="165"/>
    </row>
    <row r="101" spans="1:27" s="162" customFormat="1" ht="54.75" customHeight="1" x14ac:dyDescent="0.3">
      <c r="A101" s="157">
        <v>84</v>
      </c>
      <c r="B101" s="234" t="s">
        <v>35</v>
      </c>
      <c r="C101" s="234"/>
      <c r="D101" s="234"/>
      <c r="E101" s="157" t="s">
        <v>32</v>
      </c>
      <c r="F101" s="161">
        <v>8511</v>
      </c>
      <c r="G101" s="157" t="s">
        <v>162</v>
      </c>
      <c r="H101" s="157" t="s">
        <v>45</v>
      </c>
      <c r="I101" s="157">
        <v>229</v>
      </c>
      <c r="J101" s="157">
        <v>229</v>
      </c>
      <c r="K101" s="157">
        <v>107</v>
      </c>
      <c r="L101" s="157">
        <v>28</v>
      </c>
      <c r="M101" s="157">
        <v>33</v>
      </c>
      <c r="N101" s="157">
        <v>56.63</v>
      </c>
      <c r="O101" s="157"/>
      <c r="P101" s="157"/>
      <c r="Q101" s="157">
        <v>0</v>
      </c>
      <c r="R101" s="157"/>
      <c r="S101" s="157"/>
      <c r="T101" s="157">
        <v>0</v>
      </c>
      <c r="U101" s="157"/>
      <c r="V101" s="157"/>
      <c r="W101" s="157"/>
      <c r="X101" s="157"/>
      <c r="Y101" s="157"/>
      <c r="Z101" s="157">
        <f t="shared" si="9"/>
        <v>0</v>
      </c>
      <c r="AA101" s="165" t="s">
        <v>524</v>
      </c>
    </row>
    <row r="102" spans="1:27" s="162" customFormat="1" ht="15.75" customHeight="1" x14ac:dyDescent="0.3">
      <c r="A102" s="157">
        <v>85</v>
      </c>
      <c r="B102" s="177" t="s">
        <v>204</v>
      </c>
      <c r="C102" s="158"/>
      <c r="D102" s="158"/>
      <c r="E102" s="157" t="s">
        <v>32</v>
      </c>
      <c r="F102" s="161">
        <v>8511</v>
      </c>
      <c r="G102" s="157" t="s">
        <v>163</v>
      </c>
      <c r="H102" s="157" t="s">
        <v>45</v>
      </c>
      <c r="I102" s="157">
        <v>1205.7</v>
      </c>
      <c r="J102" s="158">
        <v>1205.7</v>
      </c>
      <c r="K102" s="158">
        <v>0</v>
      </c>
      <c r="L102" s="157">
        <v>51</v>
      </c>
      <c r="M102" s="157">
        <v>111</v>
      </c>
      <c r="N102" s="157">
        <v>197.97</v>
      </c>
      <c r="O102" s="157"/>
      <c r="P102" s="157">
        <f>+N102*O8</f>
        <v>3290063.43</v>
      </c>
      <c r="Q102" s="157"/>
      <c r="R102" s="157"/>
      <c r="S102" s="157"/>
      <c r="T102" s="157">
        <v>0</v>
      </c>
      <c r="U102" s="157"/>
      <c r="V102" s="157"/>
      <c r="W102" s="157"/>
      <c r="X102" s="157"/>
      <c r="Y102" s="157"/>
      <c r="Z102" s="157">
        <f t="shared" si="9"/>
        <v>3290063.43</v>
      </c>
      <c r="AA102" s="161"/>
    </row>
    <row r="103" spans="1:27" s="162" customFormat="1" ht="15.75" customHeight="1" thickBot="1" x14ac:dyDescent="0.35">
      <c r="A103" s="158">
        <v>86</v>
      </c>
      <c r="B103" s="241" t="s">
        <v>35</v>
      </c>
      <c r="C103" s="241"/>
      <c r="D103" s="241"/>
      <c r="E103" s="168" t="s">
        <v>32</v>
      </c>
      <c r="F103" s="174">
        <v>8511</v>
      </c>
      <c r="G103" s="188" t="s">
        <v>164</v>
      </c>
      <c r="H103" s="168" t="s">
        <v>36</v>
      </c>
      <c r="I103" s="168">
        <v>815.61</v>
      </c>
      <c r="J103" s="168">
        <v>0</v>
      </c>
      <c r="K103" s="168">
        <v>0</v>
      </c>
      <c r="L103" s="168">
        <v>11</v>
      </c>
      <c r="M103" s="168">
        <v>52</v>
      </c>
      <c r="N103" s="168">
        <v>30.2</v>
      </c>
      <c r="O103" s="168"/>
      <c r="P103" s="168"/>
      <c r="Q103" s="168"/>
      <c r="R103" s="157"/>
      <c r="S103" s="157"/>
      <c r="T103" s="157"/>
      <c r="U103" s="157"/>
      <c r="V103" s="157"/>
      <c r="W103" s="157"/>
      <c r="X103" s="157"/>
      <c r="Y103" s="157"/>
      <c r="Z103" s="157">
        <f t="shared" si="9"/>
        <v>0</v>
      </c>
      <c r="AA103" s="161"/>
    </row>
    <row r="104" spans="1:27" s="162" customFormat="1" ht="52.5" customHeight="1" thickTop="1" thickBot="1" x14ac:dyDescent="0.35">
      <c r="A104" s="157">
        <v>87</v>
      </c>
      <c r="B104" s="157" t="s">
        <v>1035</v>
      </c>
      <c r="C104" s="157" t="s">
        <v>1036</v>
      </c>
      <c r="D104" s="157" t="s">
        <v>322</v>
      </c>
      <c r="E104" s="157" t="s">
        <v>32</v>
      </c>
      <c r="F104" s="157">
        <v>8511</v>
      </c>
      <c r="G104" s="157" t="s">
        <v>1037</v>
      </c>
      <c r="H104" s="157" t="s">
        <v>45</v>
      </c>
      <c r="I104" s="157">
        <v>111</v>
      </c>
      <c r="J104" s="157">
        <v>111</v>
      </c>
      <c r="K104" s="157">
        <v>65</v>
      </c>
      <c r="L104" s="157">
        <v>66</v>
      </c>
      <c r="M104" s="157">
        <v>33</v>
      </c>
      <c r="N104" s="157">
        <v>40</v>
      </c>
      <c r="O104" s="157"/>
      <c r="P104" s="157">
        <f>N104*O8</f>
        <v>664760</v>
      </c>
      <c r="Q104" s="157">
        <v>281</v>
      </c>
      <c r="R104" s="157"/>
      <c r="S104" s="157">
        <f>Q104*R8</f>
        <v>17525408</v>
      </c>
      <c r="T104" s="157">
        <v>0</v>
      </c>
      <c r="U104" s="157"/>
      <c r="V104" s="157"/>
      <c r="W104" s="157"/>
      <c r="X104" s="157"/>
      <c r="Y104" s="157"/>
      <c r="Z104" s="157">
        <f t="shared" si="9"/>
        <v>18190168</v>
      </c>
      <c r="AA104" s="167" t="s">
        <v>1155</v>
      </c>
    </row>
    <row r="105" spans="1:27" s="162" customFormat="1" ht="15.75" customHeight="1" thickTop="1" x14ac:dyDescent="0.3">
      <c r="A105" s="157">
        <v>88</v>
      </c>
      <c r="B105" s="176" t="s">
        <v>35</v>
      </c>
      <c r="C105" s="169"/>
      <c r="D105" s="169"/>
      <c r="E105" s="169" t="s">
        <v>32</v>
      </c>
      <c r="F105" s="169">
        <v>8511</v>
      </c>
      <c r="G105" s="169" t="s">
        <v>165</v>
      </c>
      <c r="H105" s="169" t="s">
        <v>45</v>
      </c>
      <c r="I105" s="169">
        <v>21</v>
      </c>
      <c r="J105" s="169">
        <v>21</v>
      </c>
      <c r="K105" s="169">
        <v>0</v>
      </c>
      <c r="L105" s="169">
        <v>62</v>
      </c>
      <c r="M105" s="169">
        <v>137</v>
      </c>
      <c r="N105" s="169">
        <v>21</v>
      </c>
      <c r="O105" s="169"/>
      <c r="P105" s="169"/>
      <c r="Q105" s="169">
        <v>0</v>
      </c>
      <c r="R105" s="157"/>
      <c r="S105" s="157"/>
      <c r="T105" s="157"/>
      <c r="U105" s="157"/>
      <c r="V105" s="157"/>
      <c r="W105" s="157"/>
      <c r="X105" s="157"/>
      <c r="Y105" s="157"/>
      <c r="Z105" s="157">
        <f t="shared" si="9"/>
        <v>0</v>
      </c>
      <c r="AA105" s="161" t="s">
        <v>1056</v>
      </c>
    </row>
    <row r="106" spans="1:27" s="162" customFormat="1" ht="32.25" customHeight="1" x14ac:dyDescent="0.3">
      <c r="A106" s="157">
        <v>89</v>
      </c>
      <c r="B106" s="177" t="s">
        <v>54</v>
      </c>
      <c r="C106" s="181" t="s">
        <v>166</v>
      </c>
      <c r="D106" s="157" t="s">
        <v>167</v>
      </c>
      <c r="E106" s="157" t="s">
        <v>32</v>
      </c>
      <c r="F106" s="161">
        <v>8511</v>
      </c>
      <c r="G106" s="181" t="s">
        <v>168</v>
      </c>
      <c r="H106" s="157" t="s">
        <v>45</v>
      </c>
      <c r="I106" s="157">
        <v>365</v>
      </c>
      <c r="J106" s="157">
        <v>365</v>
      </c>
      <c r="K106" s="157">
        <v>114</v>
      </c>
      <c r="L106" s="157">
        <v>62</v>
      </c>
      <c r="M106" s="157">
        <v>136</v>
      </c>
      <c r="N106" s="157">
        <v>82.71</v>
      </c>
      <c r="O106" s="157"/>
      <c r="P106" s="157">
        <f>N106*$O$8</f>
        <v>1374557.49</v>
      </c>
      <c r="Q106" s="157">
        <v>0</v>
      </c>
      <c r="R106" s="157"/>
      <c r="S106" s="157"/>
      <c r="T106" s="157">
        <v>0</v>
      </c>
      <c r="U106" s="157"/>
      <c r="V106" s="157"/>
      <c r="W106" s="157"/>
      <c r="X106" s="157"/>
      <c r="Y106" s="157"/>
      <c r="Z106" s="157">
        <f t="shared" si="9"/>
        <v>1374557.49</v>
      </c>
      <c r="AA106" s="161" t="s">
        <v>1079</v>
      </c>
    </row>
    <row r="107" spans="1:27" s="162" customFormat="1" ht="15.75" customHeight="1" x14ac:dyDescent="0.3">
      <c r="A107" s="181" t="s">
        <v>1142</v>
      </c>
      <c r="B107" s="234" t="s">
        <v>35</v>
      </c>
      <c r="C107" s="234"/>
      <c r="D107" s="234"/>
      <c r="E107" s="157" t="s">
        <v>32</v>
      </c>
      <c r="F107" s="161">
        <v>8511</v>
      </c>
      <c r="G107" s="181" t="s">
        <v>169</v>
      </c>
      <c r="H107" s="157" t="s">
        <v>186</v>
      </c>
      <c r="I107" s="157">
        <v>66.650000000000006</v>
      </c>
      <c r="J107" s="157">
        <v>0</v>
      </c>
      <c r="K107" s="157">
        <v>0</v>
      </c>
      <c r="L107" s="157">
        <v>12</v>
      </c>
      <c r="M107" s="157">
        <v>188</v>
      </c>
      <c r="N107" s="157">
        <v>66.650000000000006</v>
      </c>
      <c r="O107" s="157"/>
      <c r="P107" s="157"/>
      <c r="Q107" s="157">
        <v>0</v>
      </c>
      <c r="R107" s="157"/>
      <c r="S107" s="157"/>
      <c r="T107" s="157"/>
      <c r="U107" s="157"/>
      <c r="V107" s="157"/>
      <c r="W107" s="157"/>
      <c r="X107" s="157"/>
      <c r="Y107" s="157"/>
      <c r="Z107" s="157">
        <f t="shared" si="9"/>
        <v>0</v>
      </c>
      <c r="AA107" s="165"/>
    </row>
    <row r="108" spans="1:27" s="162" customFormat="1" ht="15.75" customHeight="1" thickBot="1" x14ac:dyDescent="0.35">
      <c r="A108" s="181" t="s">
        <v>609</v>
      </c>
      <c r="B108" s="235" t="s">
        <v>35</v>
      </c>
      <c r="C108" s="236"/>
      <c r="D108" s="237"/>
      <c r="E108" s="157" t="s">
        <v>32</v>
      </c>
      <c r="F108" s="161">
        <v>8511</v>
      </c>
      <c r="G108" s="181" t="s">
        <v>170</v>
      </c>
      <c r="H108" s="157" t="s">
        <v>36</v>
      </c>
      <c r="I108" s="157">
        <v>558.54999999999995</v>
      </c>
      <c r="J108" s="157">
        <v>0</v>
      </c>
      <c r="K108" s="157">
        <v>0</v>
      </c>
      <c r="L108" s="157">
        <v>11</v>
      </c>
      <c r="M108" s="157">
        <v>51</v>
      </c>
      <c r="N108" s="157">
        <v>28.7</v>
      </c>
      <c r="O108" s="157"/>
      <c r="P108" s="157"/>
      <c r="Q108" s="157">
        <v>0</v>
      </c>
      <c r="R108" s="157"/>
      <c r="S108" s="157"/>
      <c r="T108" s="157">
        <v>0</v>
      </c>
      <c r="U108" s="157"/>
      <c r="V108" s="157"/>
      <c r="W108" s="157"/>
      <c r="X108" s="157"/>
      <c r="Y108" s="157"/>
      <c r="Z108" s="157">
        <f t="shared" si="9"/>
        <v>0</v>
      </c>
      <c r="AA108" s="165"/>
    </row>
    <row r="109" spans="1:27" s="162" customFormat="1" ht="51" customHeight="1" thickTop="1" thickBot="1" x14ac:dyDescent="0.35">
      <c r="A109" s="157">
        <v>92</v>
      </c>
      <c r="B109" s="177" t="s">
        <v>34</v>
      </c>
      <c r="C109" s="181" t="s">
        <v>639</v>
      </c>
      <c r="D109" s="157" t="s">
        <v>644</v>
      </c>
      <c r="E109" s="157" t="s">
        <v>32</v>
      </c>
      <c r="F109" s="161">
        <v>8511</v>
      </c>
      <c r="G109" s="181" t="s">
        <v>171</v>
      </c>
      <c r="H109" s="157" t="s">
        <v>45</v>
      </c>
      <c r="I109" s="157">
        <v>406</v>
      </c>
      <c r="J109" s="157">
        <v>406</v>
      </c>
      <c r="K109" s="157">
        <v>201</v>
      </c>
      <c r="L109" s="157">
        <v>47</v>
      </c>
      <c r="M109" s="157">
        <v>11</v>
      </c>
      <c r="N109" s="157">
        <v>126.61</v>
      </c>
      <c r="O109" s="157"/>
      <c r="P109" s="157">
        <f>N109*$O$8</f>
        <v>2104131.59</v>
      </c>
      <c r="Q109" s="157">
        <v>26.2</v>
      </c>
      <c r="R109" s="157"/>
      <c r="S109" s="157">
        <f>Q109*$R$8</f>
        <v>1634041.5999999999</v>
      </c>
      <c r="T109" s="157">
        <v>0</v>
      </c>
      <c r="U109" s="157"/>
      <c r="V109" s="157"/>
      <c r="W109" s="157"/>
      <c r="X109" s="157"/>
      <c r="Y109" s="157"/>
      <c r="Z109" s="157">
        <f t="shared" si="9"/>
        <v>3738173.1899999995</v>
      </c>
      <c r="AA109" s="167" t="s">
        <v>1156</v>
      </c>
    </row>
    <row r="110" spans="1:27" s="162" customFormat="1" ht="15.75" customHeight="1" thickTop="1" x14ac:dyDescent="0.3">
      <c r="A110" s="157">
        <v>93</v>
      </c>
      <c r="B110" s="235" t="s">
        <v>35</v>
      </c>
      <c r="C110" s="236"/>
      <c r="D110" s="237"/>
      <c r="E110" s="157" t="s">
        <v>32</v>
      </c>
      <c r="F110" s="161">
        <v>8511</v>
      </c>
      <c r="G110" s="181" t="s">
        <v>628</v>
      </c>
      <c r="H110" s="157" t="s">
        <v>45</v>
      </c>
      <c r="I110" s="157">
        <v>1</v>
      </c>
      <c r="J110" s="157">
        <v>1</v>
      </c>
      <c r="K110" s="157">
        <v>100.5</v>
      </c>
      <c r="L110" s="157">
        <v>47</v>
      </c>
      <c r="M110" s="157">
        <v>12</v>
      </c>
      <c r="N110" s="157">
        <v>1</v>
      </c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>
        <f t="shared" si="9"/>
        <v>0</v>
      </c>
      <c r="AA110" s="161"/>
    </row>
    <row r="111" spans="1:27" s="162" customFormat="1" ht="15.75" customHeight="1" x14ac:dyDescent="0.3">
      <c r="A111" s="181" t="s">
        <v>1143</v>
      </c>
      <c r="B111" s="234" t="s">
        <v>35</v>
      </c>
      <c r="C111" s="234"/>
      <c r="D111" s="234"/>
      <c r="E111" s="157" t="s">
        <v>32</v>
      </c>
      <c r="F111" s="161">
        <v>8511</v>
      </c>
      <c r="G111" s="181" t="s">
        <v>172</v>
      </c>
      <c r="H111" s="157" t="s">
        <v>186</v>
      </c>
      <c r="I111" s="157">
        <v>65.73</v>
      </c>
      <c r="J111" s="157">
        <v>0</v>
      </c>
      <c r="K111" s="157">
        <v>0</v>
      </c>
      <c r="L111" s="157">
        <v>12</v>
      </c>
      <c r="M111" s="157">
        <v>198</v>
      </c>
      <c r="N111" s="157">
        <v>65.73</v>
      </c>
      <c r="O111" s="157"/>
      <c r="P111" s="157"/>
      <c r="Q111" s="157">
        <v>0</v>
      </c>
      <c r="R111" s="157"/>
      <c r="S111" s="157"/>
      <c r="T111" s="157"/>
      <c r="U111" s="157"/>
      <c r="V111" s="157"/>
      <c r="W111" s="157"/>
      <c r="X111" s="157"/>
      <c r="Y111" s="157"/>
      <c r="Z111" s="157">
        <f t="shared" si="9"/>
        <v>0</v>
      </c>
      <c r="AA111" s="165"/>
    </row>
    <row r="112" spans="1:27" s="162" customFormat="1" ht="51" customHeight="1" thickBot="1" x14ac:dyDescent="0.35">
      <c r="A112" s="157">
        <v>95</v>
      </c>
      <c r="B112" s="234" t="s">
        <v>35</v>
      </c>
      <c r="C112" s="234"/>
      <c r="D112" s="234"/>
      <c r="E112" s="157" t="s">
        <v>32</v>
      </c>
      <c r="F112" s="161">
        <v>8511</v>
      </c>
      <c r="G112" s="157" t="s">
        <v>173</v>
      </c>
      <c r="H112" s="157" t="s">
        <v>45</v>
      </c>
      <c r="I112" s="157">
        <v>657</v>
      </c>
      <c r="J112" s="157">
        <v>657</v>
      </c>
      <c r="K112" s="157">
        <v>173</v>
      </c>
      <c r="L112" s="157">
        <v>28</v>
      </c>
      <c r="M112" s="157">
        <v>24</v>
      </c>
      <c r="N112" s="157">
        <v>103.24</v>
      </c>
      <c r="O112" s="157"/>
      <c r="P112" s="157"/>
      <c r="Q112" s="157">
        <v>0</v>
      </c>
      <c r="R112" s="157"/>
      <c r="S112" s="157"/>
      <c r="T112" s="157">
        <v>0</v>
      </c>
      <c r="U112" s="157"/>
      <c r="V112" s="157"/>
      <c r="W112" s="157"/>
      <c r="X112" s="157"/>
      <c r="Y112" s="157"/>
      <c r="Z112" s="157">
        <f t="shared" si="9"/>
        <v>0</v>
      </c>
      <c r="AA112" s="161" t="s">
        <v>525</v>
      </c>
    </row>
    <row r="113" spans="1:27" s="164" customFormat="1" ht="55.5" customHeight="1" thickTop="1" x14ac:dyDescent="0.3">
      <c r="A113" s="234">
        <v>96</v>
      </c>
      <c r="B113" s="177" t="s">
        <v>669</v>
      </c>
      <c r="C113" s="157" t="s">
        <v>670</v>
      </c>
      <c r="D113" s="157" t="s">
        <v>671</v>
      </c>
      <c r="E113" s="157" t="s">
        <v>32</v>
      </c>
      <c r="F113" s="230">
        <v>8511</v>
      </c>
      <c r="G113" s="230" t="s">
        <v>672</v>
      </c>
      <c r="H113" s="234" t="s">
        <v>67</v>
      </c>
      <c r="I113" s="234">
        <v>159</v>
      </c>
      <c r="J113" s="234">
        <v>0</v>
      </c>
      <c r="K113" s="234">
        <v>159</v>
      </c>
      <c r="L113" s="234">
        <v>57</v>
      </c>
      <c r="M113" s="234">
        <v>140</v>
      </c>
      <c r="N113" s="234"/>
      <c r="O113" s="234"/>
      <c r="P113" s="234"/>
      <c r="Q113" s="234">
        <v>27</v>
      </c>
      <c r="R113" s="234"/>
      <c r="S113" s="234">
        <f>+Q113*$R$8</f>
        <v>1683936</v>
      </c>
      <c r="T113" s="234"/>
      <c r="U113" s="234"/>
      <c r="V113" s="234"/>
      <c r="W113" s="234"/>
      <c r="X113" s="234"/>
      <c r="Y113" s="234"/>
      <c r="Z113" s="234">
        <f t="shared" ref="Z113:Z115" si="10">+P113+S113+V113+Y113</f>
        <v>1683936</v>
      </c>
      <c r="AA113" s="238" t="s">
        <v>1157</v>
      </c>
    </row>
    <row r="114" spans="1:27" s="162" customFormat="1" ht="15.75" customHeight="1" x14ac:dyDescent="0.3">
      <c r="A114" s="234"/>
      <c r="B114" s="177" t="s">
        <v>673</v>
      </c>
      <c r="C114" s="157" t="s">
        <v>166</v>
      </c>
      <c r="D114" s="157" t="s">
        <v>671</v>
      </c>
      <c r="E114" s="157"/>
      <c r="F114" s="230"/>
      <c r="G114" s="230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>
        <f t="shared" ref="S114:S115" si="11">+K114*$R$8</f>
        <v>0</v>
      </c>
      <c r="T114" s="234"/>
      <c r="U114" s="234"/>
      <c r="V114" s="234"/>
      <c r="W114" s="234"/>
      <c r="X114" s="234"/>
      <c r="Y114" s="234"/>
      <c r="Z114" s="234">
        <f t="shared" si="10"/>
        <v>0</v>
      </c>
      <c r="AA114" s="239"/>
    </row>
    <row r="115" spans="1:27" s="162" customFormat="1" ht="15.75" customHeight="1" thickBot="1" x14ac:dyDescent="0.35">
      <c r="A115" s="234"/>
      <c r="B115" s="177" t="s">
        <v>674</v>
      </c>
      <c r="C115" s="157" t="s">
        <v>166</v>
      </c>
      <c r="D115" s="157" t="s">
        <v>675</v>
      </c>
      <c r="E115" s="157"/>
      <c r="F115" s="230"/>
      <c r="G115" s="230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>
        <f t="shared" si="11"/>
        <v>0</v>
      </c>
      <c r="T115" s="234"/>
      <c r="U115" s="234"/>
      <c r="V115" s="234"/>
      <c r="W115" s="234"/>
      <c r="X115" s="234"/>
      <c r="Y115" s="234"/>
      <c r="Z115" s="234">
        <f t="shared" si="10"/>
        <v>0</v>
      </c>
      <c r="AA115" s="240"/>
    </row>
    <row r="116" spans="1:27" s="162" customFormat="1" ht="15.75" customHeight="1" thickTop="1" x14ac:dyDescent="0.3">
      <c r="A116" s="163">
        <v>97</v>
      </c>
      <c r="B116" s="235" t="s">
        <v>35</v>
      </c>
      <c r="C116" s="236"/>
      <c r="D116" s="237"/>
      <c r="E116" s="157" t="s">
        <v>32</v>
      </c>
      <c r="F116" s="161">
        <v>8511</v>
      </c>
      <c r="G116" s="157" t="s">
        <v>174</v>
      </c>
      <c r="H116" s="157" t="s">
        <v>45</v>
      </c>
      <c r="I116" s="157">
        <v>10</v>
      </c>
      <c r="J116" s="157">
        <v>10</v>
      </c>
      <c r="K116" s="157">
        <v>0</v>
      </c>
      <c r="L116" s="157">
        <v>58</v>
      </c>
      <c r="M116" s="157">
        <v>135</v>
      </c>
      <c r="N116" s="157">
        <v>10</v>
      </c>
      <c r="O116" s="157"/>
      <c r="P116" s="157"/>
      <c r="Q116" s="157">
        <v>0</v>
      </c>
      <c r="R116" s="157"/>
      <c r="S116" s="157"/>
      <c r="T116" s="157">
        <v>0</v>
      </c>
      <c r="U116" s="157"/>
      <c r="V116" s="157"/>
      <c r="W116" s="157"/>
      <c r="X116" s="157"/>
      <c r="Y116" s="157"/>
      <c r="Z116" s="157">
        <f t="shared" ref="Z116:Z154" si="12">+P116+S116+V116+Y116</f>
        <v>0</v>
      </c>
      <c r="AA116" s="165"/>
    </row>
    <row r="117" spans="1:27" s="162" customFormat="1" ht="15.75" customHeight="1" thickBot="1" x14ac:dyDescent="0.35">
      <c r="A117" s="163">
        <v>98</v>
      </c>
      <c r="B117" s="177" t="s">
        <v>676</v>
      </c>
      <c r="C117" s="157" t="s">
        <v>677</v>
      </c>
      <c r="D117" s="157" t="s">
        <v>678</v>
      </c>
      <c r="E117" s="157" t="s">
        <v>32</v>
      </c>
      <c r="F117" s="161">
        <v>8511</v>
      </c>
      <c r="G117" s="157" t="s">
        <v>175</v>
      </c>
      <c r="H117" s="157" t="s">
        <v>45</v>
      </c>
      <c r="I117" s="157">
        <v>199</v>
      </c>
      <c r="J117" s="157">
        <v>199</v>
      </c>
      <c r="K117" s="157">
        <v>85</v>
      </c>
      <c r="L117" s="157">
        <v>58</v>
      </c>
      <c r="M117" s="157">
        <v>134</v>
      </c>
      <c r="N117" s="157">
        <v>55</v>
      </c>
      <c r="O117" s="157"/>
      <c r="P117" s="157">
        <f>N117*$O$8</f>
        <v>914045</v>
      </c>
      <c r="Q117" s="157">
        <v>85</v>
      </c>
      <c r="R117" s="157"/>
      <c r="S117" s="157">
        <f>+Q117*$R$8</f>
        <v>5301280</v>
      </c>
      <c r="T117" s="157"/>
      <c r="U117" s="157"/>
      <c r="V117" s="157"/>
      <c r="W117" s="157"/>
      <c r="X117" s="157"/>
      <c r="Y117" s="157"/>
      <c r="Z117" s="157">
        <f t="shared" si="12"/>
        <v>6215325</v>
      </c>
      <c r="AA117" s="165"/>
    </row>
    <row r="118" spans="1:27" s="162" customFormat="1" ht="15.75" customHeight="1" thickTop="1" thickBot="1" x14ac:dyDescent="0.35">
      <c r="A118" s="163">
        <v>99</v>
      </c>
      <c r="B118" s="177" t="s">
        <v>176</v>
      </c>
      <c r="C118" s="157" t="s">
        <v>177</v>
      </c>
      <c r="D118" s="157" t="s">
        <v>178</v>
      </c>
      <c r="E118" s="157" t="s">
        <v>32</v>
      </c>
      <c r="F118" s="161">
        <v>8511</v>
      </c>
      <c r="G118" s="181" t="s">
        <v>179</v>
      </c>
      <c r="H118" s="157" t="s">
        <v>45</v>
      </c>
      <c r="I118" s="157">
        <v>183</v>
      </c>
      <c r="J118" s="157">
        <v>183</v>
      </c>
      <c r="K118" s="157">
        <v>124</v>
      </c>
      <c r="L118" s="157">
        <v>35</v>
      </c>
      <c r="M118" s="157">
        <v>79</v>
      </c>
      <c r="N118" s="157">
        <v>81.8</v>
      </c>
      <c r="O118" s="157"/>
      <c r="P118" s="157">
        <f>N118*$O$8</f>
        <v>1359434.2</v>
      </c>
      <c r="Q118" s="157">
        <v>124</v>
      </c>
      <c r="R118" s="157"/>
      <c r="S118" s="157">
        <f>+Q118*$R$8</f>
        <v>7733632</v>
      </c>
      <c r="T118" s="157">
        <v>0</v>
      </c>
      <c r="U118" s="157"/>
      <c r="V118" s="157"/>
      <c r="W118" s="157"/>
      <c r="X118" s="157"/>
      <c r="Y118" s="157"/>
      <c r="Z118" s="157">
        <f t="shared" si="12"/>
        <v>9093066.1999999993</v>
      </c>
      <c r="AA118" s="170" t="s">
        <v>1160</v>
      </c>
    </row>
    <row r="119" spans="1:27" s="162" customFormat="1" ht="39" customHeight="1" thickTop="1" x14ac:dyDescent="0.3">
      <c r="A119" s="163">
        <v>100</v>
      </c>
      <c r="B119" s="234" t="s">
        <v>35</v>
      </c>
      <c r="C119" s="234"/>
      <c r="D119" s="234"/>
      <c r="E119" s="157" t="s">
        <v>32</v>
      </c>
      <c r="F119" s="161">
        <v>8511</v>
      </c>
      <c r="G119" s="157" t="s">
        <v>180</v>
      </c>
      <c r="H119" s="161" t="s">
        <v>181</v>
      </c>
      <c r="I119" s="157">
        <v>19.399999999999999</v>
      </c>
      <c r="J119" s="157">
        <v>0</v>
      </c>
      <c r="K119" s="157">
        <v>0</v>
      </c>
      <c r="L119" s="157">
        <v>16</v>
      </c>
      <c r="M119" s="157">
        <v>4</v>
      </c>
      <c r="N119" s="157">
        <v>19.399999999999999</v>
      </c>
      <c r="O119" s="157"/>
      <c r="P119" s="157"/>
      <c r="Q119" s="157">
        <v>0</v>
      </c>
      <c r="R119" s="157"/>
      <c r="S119" s="157"/>
      <c r="T119" s="157">
        <v>0</v>
      </c>
      <c r="U119" s="157"/>
      <c r="V119" s="157"/>
      <c r="W119" s="157"/>
      <c r="X119" s="157"/>
      <c r="Y119" s="157"/>
      <c r="Z119" s="157">
        <f t="shared" si="12"/>
        <v>0</v>
      </c>
      <c r="AA119" s="189"/>
    </row>
    <row r="120" spans="1:27" s="162" customFormat="1" ht="15.75" customHeight="1" x14ac:dyDescent="0.3">
      <c r="A120" s="163">
        <v>101</v>
      </c>
      <c r="B120" s="234" t="s">
        <v>35</v>
      </c>
      <c r="C120" s="234"/>
      <c r="D120" s="234"/>
      <c r="E120" s="157" t="s">
        <v>32</v>
      </c>
      <c r="F120" s="161">
        <v>8511</v>
      </c>
      <c r="G120" s="157" t="s">
        <v>182</v>
      </c>
      <c r="H120" s="157" t="s">
        <v>45</v>
      </c>
      <c r="I120" s="157">
        <v>387.83</v>
      </c>
      <c r="J120" s="157">
        <v>387.83</v>
      </c>
      <c r="K120" s="157">
        <v>0</v>
      </c>
      <c r="L120" s="157">
        <v>17</v>
      </c>
      <c r="M120" s="157">
        <v>70</v>
      </c>
      <c r="N120" s="157">
        <v>289.32</v>
      </c>
      <c r="O120" s="157"/>
      <c r="P120" s="157"/>
      <c r="Q120" s="157">
        <v>0</v>
      </c>
      <c r="R120" s="157"/>
      <c r="S120" s="157"/>
      <c r="T120" s="157">
        <v>0</v>
      </c>
      <c r="U120" s="157"/>
      <c r="V120" s="157"/>
      <c r="W120" s="157"/>
      <c r="X120" s="157"/>
      <c r="Y120" s="157"/>
      <c r="Z120" s="157">
        <f t="shared" si="12"/>
        <v>0</v>
      </c>
      <c r="AA120" s="189"/>
    </row>
    <row r="121" spans="1:27" s="162" customFormat="1" ht="15.75" customHeight="1" thickBot="1" x14ac:dyDescent="0.35">
      <c r="A121" s="163">
        <v>102</v>
      </c>
      <c r="B121" s="234" t="s">
        <v>35</v>
      </c>
      <c r="C121" s="234"/>
      <c r="D121" s="234"/>
      <c r="E121" s="157" t="s">
        <v>32</v>
      </c>
      <c r="F121" s="161">
        <v>8511</v>
      </c>
      <c r="G121" s="157" t="s">
        <v>183</v>
      </c>
      <c r="H121" s="157" t="s">
        <v>45</v>
      </c>
      <c r="I121" s="157">
        <v>235</v>
      </c>
      <c r="J121" s="157">
        <v>235</v>
      </c>
      <c r="K121" s="157">
        <v>137</v>
      </c>
      <c r="L121" s="157">
        <v>31</v>
      </c>
      <c r="M121" s="157">
        <v>155</v>
      </c>
      <c r="N121" s="157">
        <v>11.53</v>
      </c>
      <c r="O121" s="157"/>
      <c r="P121" s="157"/>
      <c r="Q121" s="157">
        <v>137</v>
      </c>
      <c r="R121" s="157"/>
      <c r="S121" s="157"/>
      <c r="T121" s="157">
        <v>0</v>
      </c>
      <c r="U121" s="157"/>
      <c r="V121" s="157"/>
      <c r="W121" s="157"/>
      <c r="X121" s="157"/>
      <c r="Y121" s="157"/>
      <c r="Z121" s="157">
        <f t="shared" si="12"/>
        <v>0</v>
      </c>
      <c r="AA121" s="189" t="s">
        <v>526</v>
      </c>
    </row>
    <row r="122" spans="1:27" s="162" customFormat="1" ht="15.75" customHeight="1" thickTop="1" thickBot="1" x14ac:dyDescent="0.35">
      <c r="A122" s="163">
        <v>103</v>
      </c>
      <c r="B122" s="177" t="s">
        <v>1023</v>
      </c>
      <c r="C122" s="157" t="s">
        <v>1025</v>
      </c>
      <c r="D122" s="157" t="s">
        <v>1024</v>
      </c>
      <c r="E122" s="157" t="s">
        <v>32</v>
      </c>
      <c r="F122" s="161">
        <v>8511</v>
      </c>
      <c r="G122" s="157" t="s">
        <v>183</v>
      </c>
      <c r="H122" s="157" t="s">
        <v>45</v>
      </c>
      <c r="I122" s="157"/>
      <c r="J122" s="157"/>
      <c r="K122" s="157">
        <v>116</v>
      </c>
      <c r="L122" s="157"/>
      <c r="M122" s="157"/>
      <c r="N122" s="157">
        <v>0</v>
      </c>
      <c r="O122" s="157"/>
      <c r="P122" s="157"/>
      <c r="Q122" s="157">
        <v>84</v>
      </c>
      <c r="R122" s="157"/>
      <c r="S122" s="157">
        <f>Q122*R8</f>
        <v>5238912</v>
      </c>
      <c r="T122" s="157">
        <v>0</v>
      </c>
      <c r="U122" s="157"/>
      <c r="V122" s="157"/>
      <c r="W122" s="157"/>
      <c r="X122" s="157"/>
      <c r="Y122" s="157"/>
      <c r="Z122" s="157">
        <f>S122</f>
        <v>5238912</v>
      </c>
      <c r="AA122" s="171" t="s">
        <v>1038</v>
      </c>
    </row>
    <row r="123" spans="1:27" s="162" customFormat="1" ht="15.75" customHeight="1" thickTop="1" x14ac:dyDescent="0.3">
      <c r="A123" s="163">
        <v>104</v>
      </c>
      <c r="B123" s="250" t="s">
        <v>35</v>
      </c>
      <c r="C123" s="250"/>
      <c r="D123" s="250"/>
      <c r="E123" s="157" t="s">
        <v>32</v>
      </c>
      <c r="F123" s="161">
        <v>8511</v>
      </c>
      <c r="G123" s="181" t="s">
        <v>184</v>
      </c>
      <c r="H123" s="157" t="s">
        <v>36</v>
      </c>
      <c r="I123" s="157">
        <v>102.36</v>
      </c>
      <c r="J123" s="157">
        <v>0</v>
      </c>
      <c r="K123" s="157">
        <v>0</v>
      </c>
      <c r="L123" s="157">
        <v>11</v>
      </c>
      <c r="M123" s="157">
        <v>61</v>
      </c>
      <c r="N123" s="157">
        <v>17.14</v>
      </c>
      <c r="O123" s="157"/>
      <c r="P123" s="157"/>
      <c r="Q123" s="157">
        <v>0</v>
      </c>
      <c r="R123" s="157"/>
      <c r="S123" s="157"/>
      <c r="T123" s="157">
        <v>0</v>
      </c>
      <c r="U123" s="157"/>
      <c r="V123" s="157"/>
      <c r="W123" s="157"/>
      <c r="X123" s="157"/>
      <c r="Y123" s="157"/>
      <c r="Z123" s="157">
        <f t="shared" si="12"/>
        <v>0</v>
      </c>
      <c r="AA123" s="158"/>
    </row>
    <row r="124" spans="1:27" s="162" customFormat="1" ht="15.75" customHeight="1" x14ac:dyDescent="0.3">
      <c r="A124" s="163">
        <v>105</v>
      </c>
      <c r="B124" s="250" t="s">
        <v>35</v>
      </c>
      <c r="C124" s="250"/>
      <c r="D124" s="250"/>
      <c r="E124" s="157" t="s">
        <v>32</v>
      </c>
      <c r="F124" s="161">
        <v>8511</v>
      </c>
      <c r="G124" s="157" t="s">
        <v>185</v>
      </c>
      <c r="H124" s="157" t="s">
        <v>186</v>
      </c>
      <c r="I124" s="157">
        <v>38.299999999999997</v>
      </c>
      <c r="J124" s="157">
        <v>0</v>
      </c>
      <c r="K124" s="157">
        <v>0</v>
      </c>
      <c r="L124" s="157">
        <v>12</v>
      </c>
      <c r="M124" s="157">
        <v>189</v>
      </c>
      <c r="N124" s="157">
        <v>38.299999999999997</v>
      </c>
      <c r="O124" s="157"/>
      <c r="P124" s="157"/>
      <c r="Q124" s="157">
        <v>0</v>
      </c>
      <c r="R124" s="157"/>
      <c r="S124" s="157"/>
      <c r="T124" s="157">
        <v>0</v>
      </c>
      <c r="U124" s="157"/>
      <c r="V124" s="157"/>
      <c r="W124" s="157"/>
      <c r="X124" s="157"/>
      <c r="Y124" s="157"/>
      <c r="Z124" s="157">
        <f t="shared" si="12"/>
        <v>0</v>
      </c>
      <c r="AA124" s="158"/>
    </row>
    <row r="125" spans="1:27" s="162" customFormat="1" ht="15.75" customHeight="1" x14ac:dyDescent="0.3">
      <c r="A125" s="163">
        <v>106</v>
      </c>
      <c r="B125" s="234" t="s">
        <v>35</v>
      </c>
      <c r="C125" s="234"/>
      <c r="D125" s="234"/>
      <c r="E125" s="157"/>
      <c r="F125" s="161"/>
      <c r="G125" s="157" t="s">
        <v>187</v>
      </c>
      <c r="H125" s="157" t="s">
        <v>186</v>
      </c>
      <c r="I125" s="157">
        <v>16</v>
      </c>
      <c r="J125" s="157">
        <v>0</v>
      </c>
      <c r="K125" s="157">
        <v>0</v>
      </c>
      <c r="L125" s="157">
        <v>54</v>
      </c>
      <c r="M125" s="157">
        <v>62</v>
      </c>
      <c r="N125" s="157">
        <v>16</v>
      </c>
      <c r="O125" s="157"/>
      <c r="P125" s="157"/>
      <c r="Q125" s="157">
        <v>0</v>
      </c>
      <c r="R125" s="157"/>
      <c r="S125" s="157"/>
      <c r="T125" s="157">
        <v>0</v>
      </c>
      <c r="U125" s="157"/>
      <c r="V125" s="157"/>
      <c r="W125" s="157"/>
      <c r="X125" s="157"/>
      <c r="Y125" s="157"/>
      <c r="Z125" s="157">
        <f t="shared" si="12"/>
        <v>0</v>
      </c>
      <c r="AA125" s="189"/>
    </row>
    <row r="126" spans="1:27" s="162" customFormat="1" ht="38.25" customHeight="1" x14ac:dyDescent="0.3">
      <c r="A126" s="163">
        <v>107</v>
      </c>
      <c r="B126" s="177" t="s">
        <v>89</v>
      </c>
      <c r="C126" s="157" t="s">
        <v>639</v>
      </c>
      <c r="D126" s="157" t="s">
        <v>640</v>
      </c>
      <c r="E126" s="157" t="s">
        <v>32</v>
      </c>
      <c r="F126" s="161" t="s">
        <v>188</v>
      </c>
      <c r="G126" s="157" t="s">
        <v>188</v>
      </c>
      <c r="H126" s="157" t="s">
        <v>45</v>
      </c>
      <c r="I126" s="157">
        <v>122</v>
      </c>
      <c r="J126" s="157">
        <v>122</v>
      </c>
      <c r="K126" s="157">
        <v>100</v>
      </c>
      <c r="L126" s="157">
        <v>54</v>
      </c>
      <c r="M126" s="157">
        <v>64</v>
      </c>
      <c r="N126" s="157">
        <v>122</v>
      </c>
      <c r="O126" s="157"/>
      <c r="P126" s="157">
        <f>N126*$O$8</f>
        <v>2027518</v>
      </c>
      <c r="Q126" s="157">
        <v>212</v>
      </c>
      <c r="R126" s="157"/>
      <c r="S126" s="157">
        <f>Q126*$R$8</f>
        <v>13222016</v>
      </c>
      <c r="T126" s="157">
        <v>100</v>
      </c>
      <c r="U126" s="157"/>
      <c r="V126" s="157">
        <f>T126*U8</f>
        <v>7435600</v>
      </c>
      <c r="W126" s="157"/>
      <c r="X126" s="157"/>
      <c r="Y126" s="157"/>
      <c r="Z126" s="157">
        <f t="shared" si="12"/>
        <v>22685134</v>
      </c>
      <c r="AA126" s="189" t="s">
        <v>1046</v>
      </c>
    </row>
    <row r="127" spans="1:27" s="162" customFormat="1" ht="15.75" customHeight="1" x14ac:dyDescent="0.3">
      <c r="A127" s="163">
        <v>108</v>
      </c>
      <c r="B127" s="234" t="s">
        <v>35</v>
      </c>
      <c r="C127" s="234"/>
      <c r="D127" s="234"/>
      <c r="E127" s="157" t="s">
        <v>32</v>
      </c>
      <c r="F127" s="161">
        <v>8511</v>
      </c>
      <c r="G127" s="157" t="s">
        <v>189</v>
      </c>
      <c r="H127" s="157" t="s">
        <v>527</v>
      </c>
      <c r="I127" s="157">
        <v>817.06</v>
      </c>
      <c r="J127" s="157">
        <v>0</v>
      </c>
      <c r="K127" s="157">
        <v>0</v>
      </c>
      <c r="L127" s="157">
        <v>10</v>
      </c>
      <c r="M127" s="157">
        <v>29</v>
      </c>
      <c r="N127" s="157">
        <v>55.98</v>
      </c>
      <c r="O127" s="157"/>
      <c r="P127" s="157"/>
      <c r="Q127" s="157">
        <v>0</v>
      </c>
      <c r="R127" s="157"/>
      <c r="S127" s="157"/>
      <c r="T127" s="157"/>
      <c r="U127" s="157"/>
      <c r="V127" s="157"/>
      <c r="W127" s="157"/>
      <c r="X127" s="157"/>
      <c r="Y127" s="157"/>
      <c r="Z127" s="157">
        <f t="shared" si="12"/>
        <v>0</v>
      </c>
      <c r="AA127" s="161"/>
    </row>
    <row r="128" spans="1:27" s="162" customFormat="1" ht="15.75" customHeight="1" x14ac:dyDescent="0.3">
      <c r="A128" s="163">
        <v>109</v>
      </c>
      <c r="B128" s="234" t="s">
        <v>35</v>
      </c>
      <c r="C128" s="234"/>
      <c r="D128" s="234"/>
      <c r="E128" s="157" t="s">
        <v>32</v>
      </c>
      <c r="F128" s="161">
        <v>8511</v>
      </c>
      <c r="G128" s="181" t="s">
        <v>190</v>
      </c>
      <c r="H128" s="157" t="s">
        <v>45</v>
      </c>
      <c r="I128" s="157">
        <v>36.799999999999997</v>
      </c>
      <c r="J128" s="157">
        <v>36.799999999999997</v>
      </c>
      <c r="K128" s="157">
        <v>0</v>
      </c>
      <c r="L128" s="157">
        <v>15</v>
      </c>
      <c r="M128" s="157">
        <v>247</v>
      </c>
      <c r="N128" s="157">
        <v>36.799999999999997</v>
      </c>
      <c r="O128" s="157"/>
      <c r="P128" s="157"/>
      <c r="Q128" s="157">
        <v>0</v>
      </c>
      <c r="R128" s="157"/>
      <c r="S128" s="157"/>
      <c r="T128" s="157"/>
      <c r="U128" s="157"/>
      <c r="V128" s="157"/>
      <c r="W128" s="157"/>
      <c r="X128" s="157"/>
      <c r="Y128" s="157"/>
      <c r="Z128" s="157">
        <f t="shared" si="12"/>
        <v>0</v>
      </c>
      <c r="AA128" s="158"/>
    </row>
    <row r="129" spans="1:27" s="162" customFormat="1" ht="15.75" customHeight="1" x14ac:dyDescent="0.3">
      <c r="A129" s="163">
        <v>110</v>
      </c>
      <c r="B129" s="234" t="s">
        <v>35</v>
      </c>
      <c r="C129" s="234"/>
      <c r="D129" s="234"/>
      <c r="E129" s="157" t="s">
        <v>32</v>
      </c>
      <c r="F129" s="161">
        <v>8511</v>
      </c>
      <c r="G129" s="181" t="s">
        <v>191</v>
      </c>
      <c r="H129" s="157" t="s">
        <v>527</v>
      </c>
      <c r="I129" s="157">
        <v>343.65</v>
      </c>
      <c r="J129" s="157">
        <v>0</v>
      </c>
      <c r="K129" s="157">
        <v>0</v>
      </c>
      <c r="L129" s="157">
        <v>10</v>
      </c>
      <c r="M129" s="157">
        <v>35</v>
      </c>
      <c r="N129" s="157">
        <v>55.21</v>
      </c>
      <c r="O129" s="157"/>
      <c r="P129" s="157"/>
      <c r="Q129" s="157">
        <v>0</v>
      </c>
      <c r="R129" s="157"/>
      <c r="S129" s="157"/>
      <c r="T129" s="157"/>
      <c r="U129" s="157"/>
      <c r="V129" s="157"/>
      <c r="W129" s="157"/>
      <c r="X129" s="157"/>
      <c r="Y129" s="157"/>
      <c r="Z129" s="157">
        <f t="shared" si="12"/>
        <v>0</v>
      </c>
      <c r="AA129" s="165"/>
    </row>
    <row r="130" spans="1:27" s="162" customFormat="1" ht="48" customHeight="1" x14ac:dyDescent="0.3">
      <c r="A130" s="163">
        <v>111</v>
      </c>
      <c r="B130" s="234" t="s">
        <v>35</v>
      </c>
      <c r="C130" s="234"/>
      <c r="D130" s="234"/>
      <c r="E130" s="157" t="s">
        <v>32</v>
      </c>
      <c r="F130" s="161">
        <v>8511</v>
      </c>
      <c r="G130" s="157" t="s">
        <v>192</v>
      </c>
      <c r="H130" s="157" t="s">
        <v>45</v>
      </c>
      <c r="I130" s="157">
        <v>336</v>
      </c>
      <c r="J130" s="157">
        <v>336</v>
      </c>
      <c r="K130" s="157">
        <v>96</v>
      </c>
      <c r="L130" s="157">
        <v>25</v>
      </c>
      <c r="M130" s="157">
        <v>223</v>
      </c>
      <c r="N130" s="157">
        <v>92.39</v>
      </c>
      <c r="O130" s="157"/>
      <c r="P130" s="157"/>
      <c r="Q130" s="157">
        <v>20.399999999999999</v>
      </c>
      <c r="R130" s="157"/>
      <c r="S130" s="157"/>
      <c r="T130" s="157"/>
      <c r="U130" s="157"/>
      <c r="V130" s="157"/>
      <c r="W130" s="157"/>
      <c r="X130" s="157"/>
      <c r="Y130" s="157"/>
      <c r="Z130" s="157">
        <f t="shared" si="12"/>
        <v>0</v>
      </c>
      <c r="AA130" s="161" t="s">
        <v>528</v>
      </c>
    </row>
    <row r="131" spans="1:27" s="162" customFormat="1" ht="15.75" customHeight="1" x14ac:dyDescent="0.3">
      <c r="A131" s="163">
        <v>112</v>
      </c>
      <c r="B131" s="250" t="s">
        <v>35</v>
      </c>
      <c r="C131" s="250"/>
      <c r="D131" s="250"/>
      <c r="E131" s="157" t="s">
        <v>32</v>
      </c>
      <c r="F131" s="161">
        <v>8511</v>
      </c>
      <c r="G131" s="157" t="s">
        <v>193</v>
      </c>
      <c r="H131" s="157" t="s">
        <v>186</v>
      </c>
      <c r="I131" s="157">
        <v>24.9</v>
      </c>
      <c r="J131" s="157">
        <v>0</v>
      </c>
      <c r="K131" s="157">
        <v>0</v>
      </c>
      <c r="L131" s="157">
        <v>12</v>
      </c>
      <c r="M131" s="157">
        <v>192</v>
      </c>
      <c r="N131" s="157">
        <v>24.9</v>
      </c>
      <c r="O131" s="157"/>
      <c r="P131" s="157"/>
      <c r="Q131" s="157">
        <v>0</v>
      </c>
      <c r="R131" s="157"/>
      <c r="S131" s="157"/>
      <c r="T131" s="157">
        <v>0</v>
      </c>
      <c r="U131" s="157"/>
      <c r="V131" s="157"/>
      <c r="W131" s="157"/>
      <c r="X131" s="157"/>
      <c r="Y131" s="157"/>
      <c r="Z131" s="157">
        <f t="shared" si="12"/>
        <v>0</v>
      </c>
      <c r="AA131" s="158"/>
    </row>
    <row r="132" spans="1:27" s="162" customFormat="1" ht="52.5" customHeight="1" x14ac:dyDescent="0.3">
      <c r="A132" s="163">
        <v>113</v>
      </c>
      <c r="B132" s="234" t="s">
        <v>35</v>
      </c>
      <c r="C132" s="234"/>
      <c r="D132" s="234"/>
      <c r="E132" s="157" t="s">
        <v>32</v>
      </c>
      <c r="F132" s="161">
        <v>8511</v>
      </c>
      <c r="G132" s="157" t="s">
        <v>195</v>
      </c>
      <c r="H132" s="157" t="s">
        <v>45</v>
      </c>
      <c r="I132" s="157">
        <v>350</v>
      </c>
      <c r="J132" s="157">
        <v>350</v>
      </c>
      <c r="K132" s="157">
        <v>145</v>
      </c>
      <c r="L132" s="157">
        <v>24</v>
      </c>
      <c r="M132" s="157">
        <v>83</v>
      </c>
      <c r="N132" s="157">
        <v>91.126000000000005</v>
      </c>
      <c r="O132" s="157"/>
      <c r="P132" s="157"/>
      <c r="Q132" s="157">
        <v>0</v>
      </c>
      <c r="R132" s="157"/>
      <c r="S132" s="157"/>
      <c r="T132" s="157">
        <v>0</v>
      </c>
      <c r="U132" s="157"/>
      <c r="V132" s="157"/>
      <c r="W132" s="157"/>
      <c r="X132" s="157"/>
      <c r="Y132" s="157"/>
      <c r="Z132" s="157">
        <f t="shared" si="12"/>
        <v>0</v>
      </c>
      <c r="AA132" s="161" t="s">
        <v>529</v>
      </c>
    </row>
    <row r="133" spans="1:27" s="162" customFormat="1" ht="15.75" customHeight="1" x14ac:dyDescent="0.3">
      <c r="A133" s="163">
        <v>114</v>
      </c>
      <c r="B133" s="177" t="s">
        <v>679</v>
      </c>
      <c r="C133" s="157" t="s">
        <v>680</v>
      </c>
      <c r="D133" s="157" t="s">
        <v>681</v>
      </c>
      <c r="E133" s="234" t="s">
        <v>32</v>
      </c>
      <c r="F133" s="230">
        <v>8511</v>
      </c>
      <c r="G133" s="234" t="s">
        <v>1039</v>
      </c>
      <c r="H133" s="234" t="s">
        <v>67</v>
      </c>
      <c r="I133" s="234">
        <v>94</v>
      </c>
      <c r="J133" s="234">
        <v>0</v>
      </c>
      <c r="K133" s="234">
        <v>94</v>
      </c>
      <c r="L133" s="234">
        <v>63</v>
      </c>
      <c r="M133" s="234">
        <v>9</v>
      </c>
      <c r="N133" s="234"/>
      <c r="O133" s="234"/>
      <c r="P133" s="234"/>
      <c r="Q133" s="234">
        <v>41</v>
      </c>
      <c r="R133" s="234"/>
      <c r="S133" s="234">
        <f>+Q133*$R$8</f>
        <v>2557088</v>
      </c>
      <c r="T133" s="234"/>
      <c r="U133" s="241"/>
      <c r="V133" s="241"/>
      <c r="W133" s="241"/>
      <c r="X133" s="241"/>
      <c r="Y133" s="241"/>
      <c r="Z133" s="241">
        <f t="shared" si="12"/>
        <v>2557088</v>
      </c>
      <c r="AA133" s="231"/>
    </row>
    <row r="134" spans="1:27" s="162" customFormat="1" ht="15.75" customHeight="1" x14ac:dyDescent="0.3">
      <c r="A134" s="163">
        <v>115</v>
      </c>
      <c r="B134" s="177" t="s">
        <v>682</v>
      </c>
      <c r="C134" s="157" t="s">
        <v>683</v>
      </c>
      <c r="D134" s="157" t="s">
        <v>681</v>
      </c>
      <c r="E134" s="234"/>
      <c r="F134" s="230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>
        <f t="shared" ref="S134:S135" si="13">+K134*$R$8</f>
        <v>0</v>
      </c>
      <c r="T134" s="234"/>
      <c r="U134" s="242"/>
      <c r="V134" s="242"/>
      <c r="W134" s="242"/>
      <c r="X134" s="242"/>
      <c r="Y134" s="242"/>
      <c r="Z134" s="242"/>
      <c r="AA134" s="232"/>
    </row>
    <row r="135" spans="1:27" s="162" customFormat="1" ht="15.75" customHeight="1" x14ac:dyDescent="0.3">
      <c r="A135" s="163">
        <v>116</v>
      </c>
      <c r="B135" s="177" t="s">
        <v>357</v>
      </c>
      <c r="C135" s="157" t="s">
        <v>683</v>
      </c>
      <c r="D135" s="157" t="s">
        <v>684</v>
      </c>
      <c r="E135" s="234"/>
      <c r="F135" s="230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>
        <f t="shared" si="13"/>
        <v>0</v>
      </c>
      <c r="T135" s="234"/>
      <c r="U135" s="243"/>
      <c r="V135" s="243"/>
      <c r="W135" s="243"/>
      <c r="X135" s="243"/>
      <c r="Y135" s="243"/>
      <c r="Z135" s="243"/>
      <c r="AA135" s="233"/>
    </row>
    <row r="136" spans="1:27" s="162" customFormat="1" ht="57.75" customHeight="1" x14ac:dyDescent="0.3">
      <c r="A136" s="163">
        <v>117</v>
      </c>
      <c r="B136" s="234" t="s">
        <v>35</v>
      </c>
      <c r="C136" s="234"/>
      <c r="D136" s="234"/>
      <c r="E136" s="157" t="s">
        <v>32</v>
      </c>
      <c r="F136" s="161">
        <v>8511</v>
      </c>
      <c r="G136" s="157" t="s">
        <v>196</v>
      </c>
      <c r="H136" s="157" t="s">
        <v>45</v>
      </c>
      <c r="I136" s="157">
        <v>476</v>
      </c>
      <c r="J136" s="157">
        <v>476</v>
      </c>
      <c r="K136" s="157">
        <v>31</v>
      </c>
      <c r="L136" s="157">
        <v>28</v>
      </c>
      <c r="M136" s="157">
        <v>168</v>
      </c>
      <c r="N136" s="157">
        <v>114.33</v>
      </c>
      <c r="O136" s="157"/>
      <c r="P136" s="157"/>
      <c r="Q136" s="157">
        <v>0</v>
      </c>
      <c r="R136" s="157"/>
      <c r="S136" s="157"/>
      <c r="T136" s="157">
        <v>0</v>
      </c>
      <c r="U136" s="157"/>
      <c r="V136" s="157"/>
      <c r="W136" s="157"/>
      <c r="X136" s="157"/>
      <c r="Y136" s="157"/>
      <c r="Z136" s="157">
        <f t="shared" si="12"/>
        <v>0</v>
      </c>
      <c r="AA136" s="161" t="s">
        <v>530</v>
      </c>
    </row>
    <row r="137" spans="1:27" s="162" customFormat="1" ht="53.25" customHeight="1" x14ac:dyDescent="0.3">
      <c r="A137" s="163">
        <v>118</v>
      </c>
      <c r="B137" s="234" t="s">
        <v>35</v>
      </c>
      <c r="C137" s="234"/>
      <c r="D137" s="234"/>
      <c r="E137" s="157" t="s">
        <v>32</v>
      </c>
      <c r="F137" s="161">
        <v>8511</v>
      </c>
      <c r="G137" s="157" t="s">
        <v>197</v>
      </c>
      <c r="H137" s="157" t="s">
        <v>45</v>
      </c>
      <c r="I137" s="157">
        <v>330</v>
      </c>
      <c r="J137" s="157">
        <v>330</v>
      </c>
      <c r="K137" s="157">
        <v>18</v>
      </c>
      <c r="L137" s="157">
        <v>28</v>
      </c>
      <c r="M137" s="157">
        <v>193</v>
      </c>
      <c r="N137" s="157">
        <v>68.61</v>
      </c>
      <c r="O137" s="157"/>
      <c r="P137" s="157"/>
      <c r="Q137" s="157">
        <v>0</v>
      </c>
      <c r="R137" s="157"/>
      <c r="S137" s="157"/>
      <c r="T137" s="157">
        <v>0</v>
      </c>
      <c r="U137" s="157"/>
      <c r="V137" s="157"/>
      <c r="W137" s="157"/>
      <c r="X137" s="157"/>
      <c r="Y137" s="157"/>
      <c r="Z137" s="157">
        <f t="shared" si="12"/>
        <v>0</v>
      </c>
      <c r="AA137" s="161" t="s">
        <v>531</v>
      </c>
    </row>
    <row r="138" spans="1:27" s="162" customFormat="1" ht="15.75" customHeight="1" x14ac:dyDescent="0.3">
      <c r="A138" s="163">
        <v>119</v>
      </c>
      <c r="B138" s="250" t="s">
        <v>35</v>
      </c>
      <c r="C138" s="250"/>
      <c r="D138" s="250"/>
      <c r="E138" s="157" t="s">
        <v>32</v>
      </c>
      <c r="F138" s="161">
        <v>8511</v>
      </c>
      <c r="G138" s="157" t="s">
        <v>198</v>
      </c>
      <c r="H138" s="157" t="s">
        <v>186</v>
      </c>
      <c r="I138" s="157">
        <v>87.38</v>
      </c>
      <c r="J138" s="157">
        <v>0</v>
      </c>
      <c r="K138" s="157">
        <v>0</v>
      </c>
      <c r="L138" s="157">
        <v>12</v>
      </c>
      <c r="M138" s="157">
        <v>193</v>
      </c>
      <c r="N138" s="157">
        <v>87.38</v>
      </c>
      <c r="O138" s="157"/>
      <c r="P138" s="157"/>
      <c r="Q138" s="157">
        <v>0</v>
      </c>
      <c r="R138" s="157"/>
      <c r="S138" s="157"/>
      <c r="T138" s="157">
        <v>0</v>
      </c>
      <c r="U138" s="157"/>
      <c r="V138" s="157"/>
      <c r="W138" s="157"/>
      <c r="X138" s="157"/>
      <c r="Y138" s="157"/>
      <c r="Z138" s="157">
        <f t="shared" si="12"/>
        <v>0</v>
      </c>
      <c r="AA138" s="158"/>
    </row>
    <row r="139" spans="1:27" s="162" customFormat="1" ht="15.75" customHeight="1" x14ac:dyDescent="0.3">
      <c r="A139" s="163">
        <v>120</v>
      </c>
      <c r="B139" s="250" t="s">
        <v>35</v>
      </c>
      <c r="C139" s="250"/>
      <c r="D139" s="250"/>
      <c r="E139" s="157" t="s">
        <v>32</v>
      </c>
      <c r="F139" s="161">
        <v>8511</v>
      </c>
      <c r="G139" s="157" t="s">
        <v>199</v>
      </c>
      <c r="H139" s="157" t="s">
        <v>36</v>
      </c>
      <c r="I139" s="157">
        <v>1555.99</v>
      </c>
      <c r="J139" s="157">
        <v>0</v>
      </c>
      <c r="K139" s="157">
        <v>0</v>
      </c>
      <c r="L139" s="157">
        <v>11</v>
      </c>
      <c r="M139" s="157">
        <v>37</v>
      </c>
      <c r="N139" s="157">
        <v>25</v>
      </c>
      <c r="O139" s="157"/>
      <c r="P139" s="157"/>
      <c r="Q139" s="157">
        <v>0</v>
      </c>
      <c r="R139" s="157"/>
      <c r="S139" s="157"/>
      <c r="T139" s="157">
        <v>0</v>
      </c>
      <c r="U139" s="157"/>
      <c r="V139" s="157"/>
      <c r="W139" s="157"/>
      <c r="X139" s="157"/>
      <c r="Y139" s="157"/>
      <c r="Z139" s="157">
        <f t="shared" si="12"/>
        <v>0</v>
      </c>
      <c r="AA139" s="158" t="s">
        <v>222</v>
      </c>
    </row>
    <row r="140" spans="1:27" s="162" customFormat="1" ht="49.5" customHeight="1" x14ac:dyDescent="0.3">
      <c r="A140" s="163">
        <v>121</v>
      </c>
      <c r="B140" s="234" t="s">
        <v>35</v>
      </c>
      <c r="C140" s="234"/>
      <c r="D140" s="234"/>
      <c r="E140" s="157" t="s">
        <v>32</v>
      </c>
      <c r="F140" s="161">
        <v>8511</v>
      </c>
      <c r="G140" s="181" t="s">
        <v>200</v>
      </c>
      <c r="H140" s="157" t="s">
        <v>45</v>
      </c>
      <c r="I140" s="157">
        <v>201</v>
      </c>
      <c r="J140" s="157">
        <v>201</v>
      </c>
      <c r="K140" s="157">
        <v>81</v>
      </c>
      <c r="L140" s="157">
        <v>34</v>
      </c>
      <c r="M140" s="157">
        <v>83</v>
      </c>
      <c r="N140" s="157">
        <v>94.29</v>
      </c>
      <c r="O140" s="157"/>
      <c r="P140" s="157"/>
      <c r="Q140" s="157">
        <v>81</v>
      </c>
      <c r="R140" s="157"/>
      <c r="S140" s="157"/>
      <c r="T140" s="157">
        <v>0</v>
      </c>
      <c r="U140" s="157"/>
      <c r="V140" s="157"/>
      <c r="W140" s="157"/>
      <c r="X140" s="157"/>
      <c r="Y140" s="157"/>
      <c r="Z140" s="157">
        <f t="shared" si="12"/>
        <v>0</v>
      </c>
      <c r="AA140" s="165" t="s">
        <v>532</v>
      </c>
    </row>
    <row r="141" spans="1:27" s="162" customFormat="1" ht="15.75" customHeight="1" thickBot="1" x14ac:dyDescent="0.35">
      <c r="A141" s="163">
        <v>122</v>
      </c>
      <c r="B141" s="234" t="s">
        <v>35</v>
      </c>
      <c r="C141" s="234"/>
      <c r="D141" s="234"/>
      <c r="E141" s="157" t="s">
        <v>32</v>
      </c>
      <c r="F141" s="161">
        <v>8511</v>
      </c>
      <c r="G141" s="157" t="s">
        <v>201</v>
      </c>
      <c r="H141" s="157" t="s">
        <v>36</v>
      </c>
      <c r="I141" s="157">
        <v>570.84</v>
      </c>
      <c r="J141" s="157">
        <v>0</v>
      </c>
      <c r="K141" s="157">
        <v>0</v>
      </c>
      <c r="L141" s="157">
        <v>11</v>
      </c>
      <c r="M141" s="157">
        <v>56</v>
      </c>
      <c r="N141" s="157">
        <v>570.84</v>
      </c>
      <c r="O141" s="157"/>
      <c r="P141" s="157"/>
      <c r="Q141" s="157">
        <v>0</v>
      </c>
      <c r="R141" s="157"/>
      <c r="S141" s="157"/>
      <c r="T141" s="157">
        <v>0</v>
      </c>
      <c r="U141" s="157"/>
      <c r="V141" s="157"/>
      <c r="W141" s="157"/>
      <c r="X141" s="157"/>
      <c r="Y141" s="157"/>
      <c r="Z141" s="157">
        <f t="shared" si="12"/>
        <v>0</v>
      </c>
      <c r="AA141" s="161"/>
    </row>
    <row r="142" spans="1:27" s="162" customFormat="1" ht="48" customHeight="1" thickTop="1" thickBot="1" x14ac:dyDescent="0.35">
      <c r="A142" s="163">
        <v>123</v>
      </c>
      <c r="B142" s="177" t="s">
        <v>691</v>
      </c>
      <c r="C142" s="157" t="s">
        <v>352</v>
      </c>
      <c r="D142" s="157" t="s">
        <v>1043</v>
      </c>
      <c r="E142" s="157" t="s">
        <v>32</v>
      </c>
      <c r="F142" s="161">
        <v>8511</v>
      </c>
      <c r="G142" s="157" t="s">
        <v>1045</v>
      </c>
      <c r="H142" s="157" t="s">
        <v>67</v>
      </c>
      <c r="I142" s="157">
        <v>55</v>
      </c>
      <c r="J142" s="157">
        <v>0</v>
      </c>
      <c r="K142" s="157">
        <v>55</v>
      </c>
      <c r="L142" s="157">
        <v>66</v>
      </c>
      <c r="M142" s="157">
        <v>62</v>
      </c>
      <c r="N142" s="157"/>
      <c r="O142" s="157"/>
      <c r="P142" s="157"/>
      <c r="Q142" s="157">
        <v>55</v>
      </c>
      <c r="R142" s="157"/>
      <c r="S142" s="157">
        <f>Q142*R8</f>
        <v>3430240</v>
      </c>
      <c r="T142" s="157">
        <v>0</v>
      </c>
      <c r="U142" s="157"/>
      <c r="V142" s="157"/>
      <c r="W142" s="157"/>
      <c r="X142" s="157"/>
      <c r="Y142" s="157"/>
      <c r="Z142" s="157">
        <f t="shared" si="12"/>
        <v>3430240</v>
      </c>
      <c r="AA142" s="167" t="s">
        <v>1158</v>
      </c>
    </row>
    <row r="143" spans="1:27" s="162" customFormat="1" ht="48" customHeight="1" thickTop="1" x14ac:dyDescent="0.3">
      <c r="A143" s="163">
        <v>124</v>
      </c>
      <c r="B143" s="177" t="s">
        <v>1041</v>
      </c>
      <c r="C143" s="157" t="s">
        <v>1042</v>
      </c>
      <c r="D143" s="157" t="s">
        <v>1043</v>
      </c>
      <c r="E143" s="157" t="s">
        <v>32</v>
      </c>
      <c r="F143" s="161">
        <v>8511</v>
      </c>
      <c r="G143" s="157" t="s">
        <v>1040</v>
      </c>
      <c r="H143" s="157" t="s">
        <v>45</v>
      </c>
      <c r="I143" s="157">
        <v>88</v>
      </c>
      <c r="J143" s="157"/>
      <c r="K143" s="157">
        <v>81</v>
      </c>
      <c r="L143" s="157"/>
      <c r="M143" s="157"/>
      <c r="N143" s="157">
        <v>0</v>
      </c>
      <c r="O143" s="157"/>
      <c r="P143" s="157">
        <v>0</v>
      </c>
      <c r="Q143" s="157">
        <v>0</v>
      </c>
      <c r="R143" s="157"/>
      <c r="S143" s="157">
        <v>0</v>
      </c>
      <c r="T143" s="157"/>
      <c r="U143" s="157"/>
      <c r="V143" s="157"/>
      <c r="W143" s="157"/>
      <c r="X143" s="157"/>
      <c r="Y143" s="157"/>
      <c r="Z143" s="157">
        <v>0</v>
      </c>
      <c r="AA143" s="161" t="s">
        <v>1044</v>
      </c>
    </row>
    <row r="144" spans="1:27" s="162" customFormat="1" ht="59.25" customHeight="1" x14ac:dyDescent="0.3">
      <c r="A144" s="163">
        <v>125</v>
      </c>
      <c r="B144" s="235" t="s">
        <v>35</v>
      </c>
      <c r="C144" s="236"/>
      <c r="D144" s="237"/>
      <c r="E144" s="157" t="s">
        <v>32</v>
      </c>
      <c r="F144" s="161">
        <v>8511</v>
      </c>
      <c r="G144" s="157" t="s">
        <v>202</v>
      </c>
      <c r="H144" s="157" t="s">
        <v>309</v>
      </c>
      <c r="I144" s="157">
        <v>159</v>
      </c>
      <c r="J144" s="157">
        <v>159</v>
      </c>
      <c r="K144" s="157">
        <v>159</v>
      </c>
      <c r="L144" s="157">
        <v>28</v>
      </c>
      <c r="M144" s="157">
        <v>105</v>
      </c>
      <c r="N144" s="157">
        <v>3.6</v>
      </c>
      <c r="O144" s="157"/>
      <c r="P144" s="157"/>
      <c r="Q144" s="157">
        <v>3.6</v>
      </c>
      <c r="R144" s="157"/>
      <c r="S144" s="157"/>
      <c r="T144" s="157"/>
      <c r="U144" s="157"/>
      <c r="V144" s="157"/>
      <c r="W144" s="157"/>
      <c r="X144" s="157"/>
      <c r="Y144" s="157"/>
      <c r="Z144" s="157">
        <f t="shared" si="12"/>
        <v>0</v>
      </c>
      <c r="AA144" s="190" t="s">
        <v>533</v>
      </c>
    </row>
    <row r="145" spans="1:27" s="162" customFormat="1" ht="79.5" customHeight="1" x14ac:dyDescent="0.3">
      <c r="A145" s="163">
        <v>126</v>
      </c>
      <c r="B145" s="234" t="s">
        <v>204</v>
      </c>
      <c r="C145" s="234"/>
      <c r="D145" s="234"/>
      <c r="E145" s="157" t="s">
        <v>32</v>
      </c>
      <c r="F145" s="161">
        <v>8511</v>
      </c>
      <c r="G145" s="157" t="s">
        <v>205</v>
      </c>
      <c r="H145" s="157" t="s">
        <v>45</v>
      </c>
      <c r="I145" s="157">
        <v>436</v>
      </c>
      <c r="J145" s="157">
        <v>436</v>
      </c>
      <c r="K145" s="157">
        <v>189</v>
      </c>
      <c r="L145" s="157">
        <v>21</v>
      </c>
      <c r="M145" s="157">
        <v>102</v>
      </c>
      <c r="N145" s="157">
        <v>117.23</v>
      </c>
      <c r="O145" s="157"/>
      <c r="P145" s="157">
        <f>+N145*O8</f>
        <v>1948245.37</v>
      </c>
      <c r="Q145" s="157">
        <v>0</v>
      </c>
      <c r="R145" s="157"/>
      <c r="S145" s="157">
        <f>+Q145*R8</f>
        <v>0</v>
      </c>
      <c r="T145" s="157">
        <v>0</v>
      </c>
      <c r="U145" s="157"/>
      <c r="V145" s="157"/>
      <c r="W145" s="157"/>
      <c r="X145" s="157"/>
      <c r="Y145" s="157"/>
      <c r="Z145" s="157">
        <f t="shared" si="12"/>
        <v>1948245.37</v>
      </c>
      <c r="AA145" s="190" t="s">
        <v>534</v>
      </c>
    </row>
    <row r="146" spans="1:27" s="162" customFormat="1" ht="15.75" customHeight="1" x14ac:dyDescent="0.3">
      <c r="A146" s="163">
        <v>127</v>
      </c>
      <c r="B146" s="250" t="s">
        <v>35</v>
      </c>
      <c r="C146" s="250"/>
      <c r="D146" s="250"/>
      <c r="E146" s="157" t="s">
        <v>32</v>
      </c>
      <c r="F146" s="161">
        <v>8511</v>
      </c>
      <c r="G146" s="181" t="s">
        <v>206</v>
      </c>
      <c r="H146" s="157" t="s">
        <v>45</v>
      </c>
      <c r="I146" s="157">
        <v>19</v>
      </c>
      <c r="J146" s="157">
        <v>19</v>
      </c>
      <c r="K146" s="157">
        <v>0</v>
      </c>
      <c r="L146" s="157">
        <v>55</v>
      </c>
      <c r="M146" s="157">
        <v>220</v>
      </c>
      <c r="N146" s="157">
        <v>72.150000000000006</v>
      </c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>
        <f t="shared" si="12"/>
        <v>0</v>
      </c>
      <c r="AA146" s="165"/>
    </row>
    <row r="147" spans="1:27" s="162" customFormat="1" ht="68.25" customHeight="1" x14ac:dyDescent="0.3">
      <c r="A147" s="163">
        <v>128</v>
      </c>
      <c r="B147" s="177" t="s">
        <v>207</v>
      </c>
      <c r="C147" s="157" t="s">
        <v>208</v>
      </c>
      <c r="D147" s="157" t="s">
        <v>209</v>
      </c>
      <c r="E147" s="157" t="s">
        <v>32</v>
      </c>
      <c r="F147" s="161">
        <v>8511</v>
      </c>
      <c r="G147" s="157" t="s">
        <v>210</v>
      </c>
      <c r="H147" s="157" t="s">
        <v>45</v>
      </c>
      <c r="I147" s="157">
        <v>239</v>
      </c>
      <c r="J147" s="157">
        <v>239</v>
      </c>
      <c r="K147" s="157">
        <v>212</v>
      </c>
      <c r="L147" s="157">
        <v>24</v>
      </c>
      <c r="M147" s="157">
        <v>29</v>
      </c>
      <c r="N147" s="157">
        <v>103.1</v>
      </c>
      <c r="O147" s="157"/>
      <c r="P147" s="157">
        <f>N147*$O$8</f>
        <v>1713418.9</v>
      </c>
      <c r="Q147" s="157">
        <v>277</v>
      </c>
      <c r="R147" s="157"/>
      <c r="S147" s="157">
        <f>Q147*$R$8</f>
        <v>17275936</v>
      </c>
      <c r="T147" s="157">
        <v>80</v>
      </c>
      <c r="U147" s="157"/>
      <c r="V147" s="157">
        <f>T147*U8</f>
        <v>5948480</v>
      </c>
      <c r="W147" s="157"/>
      <c r="X147" s="157"/>
      <c r="Y147" s="157"/>
      <c r="Z147" s="157">
        <f t="shared" si="12"/>
        <v>24937834.899999999</v>
      </c>
      <c r="AA147" s="165" t="s">
        <v>535</v>
      </c>
    </row>
    <row r="148" spans="1:27" s="162" customFormat="1" ht="15.75" customHeight="1" x14ac:dyDescent="0.3">
      <c r="A148" s="163">
        <v>129</v>
      </c>
      <c r="B148" s="177" t="s">
        <v>35</v>
      </c>
      <c r="C148" s="158"/>
      <c r="D148" s="158"/>
      <c r="E148" s="157" t="s">
        <v>32</v>
      </c>
      <c r="F148" s="161">
        <v>8511</v>
      </c>
      <c r="G148" s="181" t="s">
        <v>211</v>
      </c>
      <c r="H148" s="157" t="s">
        <v>36</v>
      </c>
      <c r="I148" s="157">
        <v>915.9</v>
      </c>
      <c r="J148" s="157"/>
      <c r="K148" s="157"/>
      <c r="L148" s="157">
        <v>11</v>
      </c>
      <c r="M148" s="157">
        <v>55</v>
      </c>
      <c r="N148" s="157">
        <v>27.91</v>
      </c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>
        <f t="shared" si="12"/>
        <v>0</v>
      </c>
      <c r="AA148" s="163"/>
    </row>
    <row r="149" spans="1:27" s="162" customFormat="1" ht="15.75" customHeight="1" x14ac:dyDescent="0.3">
      <c r="A149" s="163">
        <v>130</v>
      </c>
      <c r="B149" s="201" t="s">
        <v>35</v>
      </c>
      <c r="C149" s="158"/>
      <c r="D149" s="158"/>
      <c r="E149" s="158" t="s">
        <v>32</v>
      </c>
      <c r="F149" s="158">
        <v>8511</v>
      </c>
      <c r="G149" s="158" t="s">
        <v>212</v>
      </c>
      <c r="H149" s="157" t="s">
        <v>186</v>
      </c>
      <c r="I149" s="158">
        <v>746.47</v>
      </c>
      <c r="J149" s="158">
        <v>0</v>
      </c>
      <c r="K149" s="158">
        <v>0</v>
      </c>
      <c r="L149" s="158">
        <v>12</v>
      </c>
      <c r="M149" s="158">
        <v>191</v>
      </c>
      <c r="N149" s="157">
        <v>18.399999999999999</v>
      </c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>
        <f t="shared" si="12"/>
        <v>0</v>
      </c>
      <c r="AA149" s="163"/>
    </row>
    <row r="150" spans="1:27" s="162" customFormat="1" ht="15.75" customHeight="1" x14ac:dyDescent="0.3">
      <c r="A150" s="163">
        <v>131</v>
      </c>
      <c r="B150" s="201" t="s">
        <v>35</v>
      </c>
      <c r="C150" s="158"/>
      <c r="D150" s="158"/>
      <c r="E150" s="158" t="s">
        <v>32</v>
      </c>
      <c r="F150" s="158">
        <v>8511</v>
      </c>
      <c r="G150" s="158" t="s">
        <v>213</v>
      </c>
      <c r="H150" s="157" t="s">
        <v>186</v>
      </c>
      <c r="I150" s="158">
        <v>746.05</v>
      </c>
      <c r="J150" s="158">
        <v>0</v>
      </c>
      <c r="K150" s="158">
        <v>0</v>
      </c>
      <c r="L150" s="158">
        <v>12</v>
      </c>
      <c r="M150" s="158">
        <v>194</v>
      </c>
      <c r="N150" s="157">
        <v>79.16</v>
      </c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>
        <f t="shared" si="12"/>
        <v>0</v>
      </c>
      <c r="AA150" s="163"/>
    </row>
    <row r="151" spans="1:27" s="162" customFormat="1" ht="15.75" customHeight="1" x14ac:dyDescent="0.3">
      <c r="A151" s="163">
        <v>132</v>
      </c>
      <c r="B151" s="177" t="s">
        <v>35</v>
      </c>
      <c r="C151" s="158"/>
      <c r="D151" s="158"/>
      <c r="E151" s="157" t="s">
        <v>32</v>
      </c>
      <c r="F151" s="161">
        <v>8511</v>
      </c>
      <c r="G151" s="181" t="s">
        <v>214</v>
      </c>
      <c r="H151" s="157" t="s">
        <v>36</v>
      </c>
      <c r="I151" s="157">
        <v>935.59</v>
      </c>
      <c r="J151" s="157"/>
      <c r="K151" s="157"/>
      <c r="L151" s="157">
        <v>11</v>
      </c>
      <c r="M151" s="157">
        <v>31</v>
      </c>
      <c r="N151" s="157">
        <v>33.71</v>
      </c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>
        <f t="shared" si="12"/>
        <v>0</v>
      </c>
      <c r="AA151" s="163"/>
    </row>
    <row r="152" spans="1:27" s="162" customFormat="1" ht="15.75" customHeight="1" x14ac:dyDescent="0.3">
      <c r="A152" s="163">
        <v>133</v>
      </c>
      <c r="B152" s="177" t="s">
        <v>673</v>
      </c>
      <c r="C152" s="158" t="s">
        <v>166</v>
      </c>
      <c r="D152" s="158" t="s">
        <v>671</v>
      </c>
      <c r="E152" s="157"/>
      <c r="F152" s="161"/>
      <c r="G152" s="181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68"/>
      <c r="Y152" s="168"/>
      <c r="Z152" s="168"/>
      <c r="AA152" s="163"/>
    </row>
    <row r="153" spans="1:27" s="162" customFormat="1" ht="15.75" customHeight="1" x14ac:dyDescent="0.3">
      <c r="A153" s="163">
        <v>134</v>
      </c>
      <c r="B153" s="177" t="s">
        <v>674</v>
      </c>
      <c r="C153" s="158" t="s">
        <v>166</v>
      </c>
      <c r="D153" s="158" t="s">
        <v>1051</v>
      </c>
      <c r="E153" s="157"/>
      <c r="F153" s="161"/>
      <c r="G153" s="181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68"/>
      <c r="Y153" s="168"/>
      <c r="Z153" s="168"/>
      <c r="AA153" s="163"/>
    </row>
    <row r="154" spans="1:27" s="162" customFormat="1" ht="19.5" customHeight="1" thickBot="1" x14ac:dyDescent="0.35">
      <c r="A154" s="163">
        <v>135</v>
      </c>
      <c r="B154" s="202"/>
      <c r="C154" s="191"/>
      <c r="D154" s="191"/>
      <c r="E154" s="191"/>
      <c r="F154" s="191"/>
      <c r="G154" s="191" t="s">
        <v>213</v>
      </c>
      <c r="H154" s="168" t="s">
        <v>194</v>
      </c>
      <c r="I154" s="191"/>
      <c r="J154" s="191"/>
      <c r="K154" s="191"/>
      <c r="L154" s="191"/>
      <c r="M154" s="191"/>
      <c r="N154" s="168">
        <v>77.97</v>
      </c>
      <c r="O154" s="168"/>
      <c r="P154" s="168">
        <f>+N154*O8</f>
        <v>1295783.43</v>
      </c>
      <c r="Q154" s="168"/>
      <c r="R154" s="168"/>
      <c r="S154" s="168"/>
      <c r="T154" s="168"/>
      <c r="U154" s="168"/>
      <c r="V154" s="168"/>
      <c r="W154" s="168"/>
      <c r="X154" s="168"/>
      <c r="Y154" s="168"/>
      <c r="Z154" s="168">
        <f t="shared" si="12"/>
        <v>1295783.43</v>
      </c>
      <c r="AA154" s="172"/>
    </row>
    <row r="155" spans="1:27" s="17" customFormat="1" ht="19.5" customHeight="1" thickBot="1" x14ac:dyDescent="0.35">
      <c r="A155" s="143"/>
      <c r="B155" s="244" t="s">
        <v>991</v>
      </c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6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50">
        <f>SUM(Z8:Z154)</f>
        <v>287827010.41000003</v>
      </c>
      <c r="AA155" s="145"/>
    </row>
    <row r="156" spans="1:27" s="17" customFormat="1" ht="19.5" customHeight="1" x14ac:dyDescent="0.3">
      <c r="A156" s="143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3"/>
      <c r="AA156" s="154"/>
    </row>
    <row r="157" spans="1:27" s="17" customFormat="1" ht="19.5" customHeight="1" thickBot="1" x14ac:dyDescent="0.35">
      <c r="A157" s="79"/>
      <c r="B157" s="203"/>
      <c r="C157" s="203"/>
      <c r="D157" s="203"/>
      <c r="E157" s="204"/>
      <c r="F157" s="204"/>
      <c r="G157" s="194"/>
      <c r="H157" s="195"/>
      <c r="I157" s="204"/>
      <c r="J157" s="204"/>
      <c r="K157" s="204"/>
      <c r="L157" s="204"/>
      <c r="M157" s="204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</row>
    <row r="158" spans="1:27" s="17" customFormat="1" ht="15.75" customHeight="1" x14ac:dyDescent="0.3">
      <c r="A158" s="80"/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38"/>
      <c r="Y158" s="141" t="s">
        <v>1009</v>
      </c>
      <c r="Z158" s="142">
        <v>287827010.41000003</v>
      </c>
    </row>
    <row r="159" spans="1:27" s="17" customFormat="1" ht="15.75" customHeight="1" x14ac:dyDescent="0.3">
      <c r="A159" s="80"/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39"/>
      <c r="Y159" s="137" t="s">
        <v>1010</v>
      </c>
      <c r="Z159" s="142">
        <v>640478469.78999984</v>
      </c>
    </row>
    <row r="160" spans="1:27" s="17" customFormat="1" ht="15.75" customHeight="1" thickBot="1" x14ac:dyDescent="0.35">
      <c r="A160" s="80"/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39"/>
      <c r="Y160" s="148" t="s">
        <v>1011</v>
      </c>
      <c r="Z160" s="146">
        <v>11530709.100000001</v>
      </c>
    </row>
    <row r="161" spans="1:26" s="17" customFormat="1" ht="36" customHeight="1" thickBot="1" x14ac:dyDescent="0.35">
      <c r="A161" s="80"/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40"/>
      <c r="Y161" s="149" t="s">
        <v>1012</v>
      </c>
      <c r="Z161" s="147">
        <f>Z158+Z159+Z160</f>
        <v>939836189.29999983</v>
      </c>
    </row>
    <row r="162" spans="1:26" s="89" customFormat="1" ht="24.75" customHeight="1" x14ac:dyDescent="0.35">
      <c r="A162" s="97"/>
      <c r="B162" s="197"/>
      <c r="C162" s="197"/>
      <c r="D162" s="197"/>
      <c r="E162" s="196"/>
      <c r="F162" s="197"/>
      <c r="G162" s="197"/>
      <c r="H162" s="197"/>
      <c r="I162" s="197"/>
      <c r="J162" s="197"/>
      <c r="K162" s="197"/>
      <c r="L162" s="196"/>
      <c r="M162" s="196"/>
      <c r="N162" s="88"/>
      <c r="O162" s="91" t="s">
        <v>1013</v>
      </c>
      <c r="P162" s="91" t="s">
        <v>1014</v>
      </c>
      <c r="Q162" s="88"/>
      <c r="R162" s="88"/>
      <c r="S162" s="88"/>
      <c r="T162" s="90"/>
      <c r="U162" s="90"/>
      <c r="V162" s="90"/>
      <c r="W162" s="90"/>
      <c r="X162" s="90"/>
      <c r="Y162" s="90"/>
      <c r="Z162" s="90"/>
    </row>
    <row r="163" spans="1:26" s="89" customFormat="1" ht="24.75" customHeight="1" x14ac:dyDescent="0.35">
      <c r="A163" s="97"/>
      <c r="B163" s="197"/>
      <c r="C163" s="197"/>
      <c r="D163" s="197"/>
      <c r="E163" s="196"/>
      <c r="F163" s="197"/>
      <c r="G163" s="197"/>
      <c r="H163" s="197"/>
      <c r="I163" s="197"/>
      <c r="J163" s="197"/>
      <c r="K163" s="197"/>
      <c r="L163" s="196"/>
      <c r="M163" s="196"/>
      <c r="N163" s="88"/>
      <c r="O163" s="91"/>
      <c r="P163" s="91" t="s">
        <v>1022</v>
      </c>
      <c r="Q163" s="88"/>
      <c r="R163" s="88"/>
      <c r="S163" s="88"/>
      <c r="T163" s="90"/>
      <c r="U163" s="90"/>
      <c r="V163" s="90"/>
      <c r="W163" s="90"/>
      <c r="X163" s="90"/>
      <c r="Y163" s="90"/>
      <c r="Z163" s="90"/>
    </row>
    <row r="164" spans="1:26" s="89" customFormat="1" ht="24.75" customHeight="1" x14ac:dyDescent="0.35">
      <c r="A164" s="97"/>
      <c r="B164" s="197"/>
      <c r="C164" s="197"/>
      <c r="D164" s="197"/>
      <c r="E164" s="196"/>
      <c r="F164" s="197"/>
      <c r="G164" s="197"/>
      <c r="H164" s="197"/>
      <c r="I164" s="197"/>
      <c r="J164" s="197"/>
      <c r="K164" s="197"/>
      <c r="L164" s="196"/>
      <c r="M164" s="196"/>
      <c r="N164" s="88"/>
      <c r="O164" s="91"/>
      <c r="P164" s="91" t="s">
        <v>1015</v>
      </c>
      <c r="Q164" s="88"/>
      <c r="R164" s="88"/>
      <c r="S164" s="88"/>
      <c r="T164" s="90"/>
      <c r="U164" s="90"/>
      <c r="V164" s="90"/>
      <c r="W164" s="90"/>
      <c r="X164" s="90"/>
      <c r="Y164" s="90"/>
      <c r="Z164" s="90"/>
    </row>
    <row r="165" spans="1:26" s="89" customFormat="1" ht="24.75" customHeight="1" x14ac:dyDescent="0.35">
      <c r="A165" s="97"/>
      <c r="B165" s="197"/>
      <c r="C165" s="197"/>
      <c r="D165" s="197"/>
      <c r="E165" s="196"/>
      <c r="F165" s="197"/>
      <c r="G165" s="197"/>
      <c r="H165" s="197"/>
      <c r="I165" s="197"/>
      <c r="J165" s="197"/>
      <c r="K165" s="197"/>
      <c r="L165" s="196"/>
      <c r="M165" s="196"/>
      <c r="N165" s="88"/>
      <c r="O165" s="91"/>
      <c r="P165" s="91" t="s">
        <v>1016</v>
      </c>
      <c r="Q165" s="88"/>
      <c r="R165" s="88"/>
      <c r="S165" s="88"/>
      <c r="T165" s="90"/>
      <c r="U165" s="90"/>
      <c r="V165" s="90"/>
      <c r="W165" s="90"/>
      <c r="X165" s="90"/>
      <c r="Y165" s="90"/>
      <c r="Z165" s="90"/>
    </row>
    <row r="166" spans="1:26" s="89" customFormat="1" ht="24.75" customHeight="1" x14ac:dyDescent="0.35">
      <c r="A166" s="97"/>
      <c r="B166" s="197"/>
      <c r="C166" s="197"/>
      <c r="D166" s="197"/>
      <c r="E166" s="196"/>
      <c r="F166" s="197"/>
      <c r="G166" s="197"/>
      <c r="H166" s="197"/>
      <c r="I166" s="197"/>
      <c r="J166" s="197"/>
      <c r="K166" s="197"/>
      <c r="L166" s="196"/>
      <c r="M166" s="196"/>
      <c r="N166" s="88"/>
      <c r="O166" s="88"/>
      <c r="P166" s="88" t="s">
        <v>1017</v>
      </c>
      <c r="Q166" s="88"/>
      <c r="R166" s="88"/>
      <c r="S166" s="88"/>
      <c r="T166" s="90"/>
      <c r="U166" s="90"/>
      <c r="V166" s="90"/>
      <c r="W166" s="90"/>
      <c r="X166" s="90"/>
      <c r="Y166" s="90"/>
      <c r="Z166" s="90"/>
    </row>
    <row r="167" spans="1:26" s="89" customFormat="1" ht="24.75" customHeight="1" x14ac:dyDescent="0.35">
      <c r="A167" s="97"/>
      <c r="B167" s="197"/>
      <c r="C167" s="197"/>
      <c r="D167" s="197"/>
      <c r="E167" s="196"/>
      <c r="F167" s="197"/>
      <c r="G167" s="197"/>
      <c r="H167" s="197"/>
      <c r="I167" s="197"/>
      <c r="J167" s="197"/>
      <c r="K167" s="197"/>
      <c r="L167" s="196"/>
      <c r="M167" s="196"/>
      <c r="N167" s="88"/>
      <c r="O167" s="88"/>
      <c r="P167" s="88" t="s">
        <v>1018</v>
      </c>
      <c r="Q167" s="88"/>
      <c r="R167" s="88"/>
      <c r="S167" s="88"/>
      <c r="T167" s="90"/>
      <c r="U167" s="90"/>
      <c r="V167" s="90"/>
      <c r="W167" s="90"/>
      <c r="X167" s="90"/>
      <c r="Y167" s="90"/>
      <c r="Z167" s="90"/>
    </row>
    <row r="168" spans="1:26" s="89" customFormat="1" ht="24.75" customHeight="1" x14ac:dyDescent="0.35">
      <c r="A168" s="97"/>
      <c r="B168" s="197"/>
      <c r="C168" s="197"/>
      <c r="D168" s="197"/>
      <c r="E168" s="196"/>
      <c r="F168" s="197"/>
      <c r="G168" s="197"/>
      <c r="H168" s="197"/>
      <c r="I168" s="197"/>
      <c r="J168" s="197"/>
      <c r="K168" s="197"/>
      <c r="L168" s="196"/>
      <c r="M168" s="196"/>
      <c r="N168" s="88"/>
      <c r="O168" s="88"/>
      <c r="P168" s="88" t="s">
        <v>1019</v>
      </c>
      <c r="Q168" s="88"/>
      <c r="R168" s="88"/>
      <c r="S168" s="88"/>
      <c r="T168" s="90"/>
      <c r="U168" s="90"/>
      <c r="V168" s="90"/>
      <c r="W168" s="90"/>
      <c r="X168" s="90"/>
      <c r="Y168" s="90"/>
      <c r="Z168" s="90"/>
    </row>
    <row r="169" spans="1:26" s="89" customFormat="1" ht="24.75" customHeight="1" x14ac:dyDescent="0.35">
      <c r="A169" s="97"/>
      <c r="B169" s="197"/>
      <c r="C169" s="197"/>
      <c r="D169" s="197"/>
      <c r="E169" s="196"/>
      <c r="F169" s="197"/>
      <c r="G169" s="197"/>
      <c r="H169" s="197"/>
      <c r="I169" s="197"/>
      <c r="J169" s="197"/>
      <c r="K169" s="197"/>
      <c r="L169" s="196"/>
      <c r="M169" s="196"/>
      <c r="N169" s="88"/>
      <c r="O169" s="88"/>
      <c r="P169" s="88" t="s">
        <v>1020</v>
      </c>
      <c r="Q169" s="88"/>
      <c r="R169" s="88"/>
      <c r="S169" s="88"/>
      <c r="T169" s="90"/>
      <c r="U169" s="90"/>
      <c r="V169" s="90"/>
      <c r="W169" s="90"/>
      <c r="X169" s="90"/>
      <c r="Y169" s="90"/>
      <c r="Z169" s="90"/>
    </row>
    <row r="170" spans="1:26" s="89" customFormat="1" ht="24.75" customHeight="1" x14ac:dyDescent="0.35">
      <c r="A170" s="97"/>
      <c r="B170" s="197"/>
      <c r="C170" s="197"/>
      <c r="D170" s="197"/>
      <c r="E170" s="196"/>
      <c r="F170" s="197"/>
      <c r="G170" s="197"/>
      <c r="H170" s="197"/>
      <c r="I170" s="197"/>
      <c r="J170" s="197"/>
      <c r="K170" s="197"/>
      <c r="L170" s="196"/>
      <c r="M170" s="196"/>
      <c r="N170" s="88"/>
      <c r="O170" s="88"/>
      <c r="P170" s="88" t="s">
        <v>1021</v>
      </c>
      <c r="Q170" s="88"/>
      <c r="R170" s="88"/>
      <c r="S170" s="88"/>
      <c r="T170" s="90"/>
      <c r="U170" s="90"/>
      <c r="V170" s="90"/>
      <c r="W170" s="90"/>
      <c r="X170" s="90"/>
      <c r="Y170" s="90"/>
      <c r="Z170" s="90"/>
    </row>
  </sheetData>
  <mergeCells count="205">
    <mergeCell ref="J113:J115"/>
    <mergeCell ref="R113:R115"/>
    <mergeCell ref="U89:U91"/>
    <mergeCell ref="J89:J91"/>
    <mergeCell ref="U34:U36"/>
    <mergeCell ref="S34:S36"/>
    <mergeCell ref="P34:P36"/>
    <mergeCell ref="M34:M36"/>
    <mergeCell ref="N34:N36"/>
    <mergeCell ref="Q34:Q36"/>
    <mergeCell ref="T34:T36"/>
    <mergeCell ref="A89:A91"/>
    <mergeCell ref="G113:G115"/>
    <mergeCell ref="A113:A115"/>
    <mergeCell ref="Q13:Q17"/>
    <mergeCell ref="R13:R17"/>
    <mergeCell ref="S13:S17"/>
    <mergeCell ref="T13:T17"/>
    <mergeCell ref="B95:D95"/>
    <mergeCell ref="B97:D97"/>
    <mergeCell ref="O89:O91"/>
    <mergeCell ref="P89:P91"/>
    <mergeCell ref="F113:F115"/>
    <mergeCell ref="K113:K115"/>
    <mergeCell ref="L113:L115"/>
    <mergeCell ref="M113:M115"/>
    <mergeCell ref="G89:G91"/>
    <mergeCell ref="N89:N91"/>
    <mergeCell ref="H89:H91"/>
    <mergeCell ref="I89:I91"/>
    <mergeCell ref="K89:K91"/>
    <mergeCell ref="L89:L91"/>
    <mergeCell ref="M89:M91"/>
    <mergeCell ref="O34:O36"/>
    <mergeCell ref="F34:F36"/>
    <mergeCell ref="T89:T91"/>
    <mergeCell ref="S89:S91"/>
    <mergeCell ref="R89:R91"/>
    <mergeCell ref="Q89:Q91"/>
    <mergeCell ref="X34:X36"/>
    <mergeCell ref="Y34:Y36"/>
    <mergeCell ref="O13:O17"/>
    <mergeCell ref="J34:J36"/>
    <mergeCell ref="B86:D86"/>
    <mergeCell ref="B88:D88"/>
    <mergeCell ref="U13:U17"/>
    <mergeCell ref="G34:G36"/>
    <mergeCell ref="H34:H36"/>
    <mergeCell ref="R34:R36"/>
    <mergeCell ref="W113:W115"/>
    <mergeCell ref="X113:X115"/>
    <mergeCell ref="Y113:Y115"/>
    <mergeCell ref="Z13:Z17"/>
    <mergeCell ref="AA89:AA91"/>
    <mergeCell ref="Z89:Z91"/>
    <mergeCell ref="V89:V91"/>
    <mergeCell ref="V13:V17"/>
    <mergeCell ref="W89:W91"/>
    <mergeCell ref="X89:X91"/>
    <mergeCell ref="Y89:Y91"/>
    <mergeCell ref="AA34:AA36"/>
    <mergeCell ref="Z34:Z36"/>
    <mergeCell ref="V34:V36"/>
    <mergeCell ref="B93:D93"/>
    <mergeCell ref="B94:D94"/>
    <mergeCell ref="B96:D96"/>
    <mergeCell ref="B98:D98"/>
    <mergeCell ref="B99:D99"/>
    <mergeCell ref="B100:D100"/>
    <mergeCell ref="B141:D141"/>
    <mergeCell ref="B128:D128"/>
    <mergeCell ref="B129:D129"/>
    <mergeCell ref="B130:D130"/>
    <mergeCell ref="B131:D131"/>
    <mergeCell ref="B132:D132"/>
    <mergeCell ref="B121:D121"/>
    <mergeCell ref="B123:D123"/>
    <mergeCell ref="B127:D127"/>
    <mergeCell ref="B101:D101"/>
    <mergeCell ref="B103:D103"/>
    <mergeCell ref="B124:D124"/>
    <mergeCell ref="B125:D125"/>
    <mergeCell ref="B107:D107"/>
    <mergeCell ref="B111:D111"/>
    <mergeCell ref="B112:D112"/>
    <mergeCell ref="B119:D119"/>
    <mergeCell ref="B120:D120"/>
    <mergeCell ref="H2:P2"/>
    <mergeCell ref="B9:D9"/>
    <mergeCell ref="B10:D10"/>
    <mergeCell ref="B12:D12"/>
    <mergeCell ref="B50:D50"/>
    <mergeCell ref="F13:F17"/>
    <mergeCell ref="G13:G17"/>
    <mergeCell ref="H13:H17"/>
    <mergeCell ref="I13:I17"/>
    <mergeCell ref="J13:J17"/>
    <mergeCell ref="K13:K17"/>
    <mergeCell ref="L13:L17"/>
    <mergeCell ref="M13:M17"/>
    <mergeCell ref="N13:N17"/>
    <mergeCell ref="N6:P6"/>
    <mergeCell ref="B39:D39"/>
    <mergeCell ref="B22:D22"/>
    <mergeCell ref="B23:D23"/>
    <mergeCell ref="B24:D24"/>
    <mergeCell ref="B27:D27"/>
    <mergeCell ref="B38:D38"/>
    <mergeCell ref="B28:D28"/>
    <mergeCell ref="A4:AA4"/>
    <mergeCell ref="I34:I36"/>
    <mergeCell ref="AA5:AA7"/>
    <mergeCell ref="A5:A7"/>
    <mergeCell ref="E5:M6"/>
    <mergeCell ref="B11:D11"/>
    <mergeCell ref="B18:D18"/>
    <mergeCell ref="B44:D44"/>
    <mergeCell ref="B49:D49"/>
    <mergeCell ref="B30:D30"/>
    <mergeCell ref="B32:D32"/>
    <mergeCell ref="B5:D6"/>
    <mergeCell ref="Z5:Z7"/>
    <mergeCell ref="Q6:S6"/>
    <mergeCell ref="T6:V6"/>
    <mergeCell ref="P13:P17"/>
    <mergeCell ref="A13:A17"/>
    <mergeCell ref="A34:A36"/>
    <mergeCell ref="A46:A47"/>
    <mergeCell ref="W6:Y6"/>
    <mergeCell ref="W13:W17"/>
    <mergeCell ref="X13:X17"/>
    <mergeCell ref="Y13:Y17"/>
    <mergeCell ref="W34:W36"/>
    <mergeCell ref="B146:D146"/>
    <mergeCell ref="B40:D40"/>
    <mergeCell ref="B43:D43"/>
    <mergeCell ref="B53:D53"/>
    <mergeCell ref="B54:D54"/>
    <mergeCell ref="B56:D56"/>
    <mergeCell ref="B57:D57"/>
    <mergeCell ref="B63:D63"/>
    <mergeCell ref="B64:D64"/>
    <mergeCell ref="B65:D65"/>
    <mergeCell ref="B68:D68"/>
    <mergeCell ref="B69:D69"/>
    <mergeCell ref="B71:D71"/>
    <mergeCell ref="B75:D75"/>
    <mergeCell ref="B76:D76"/>
    <mergeCell ref="B78:D78"/>
    <mergeCell ref="B84:D84"/>
    <mergeCell ref="B85:D85"/>
    <mergeCell ref="B145:D145"/>
    <mergeCell ref="B136:D136"/>
    <mergeCell ref="B137:D137"/>
    <mergeCell ref="B138:D138"/>
    <mergeCell ref="B139:D139"/>
    <mergeCell ref="B140:D140"/>
    <mergeCell ref="B155:M155"/>
    <mergeCell ref="N5:Y5"/>
    <mergeCell ref="B19:D19"/>
    <mergeCell ref="B26:D26"/>
    <mergeCell ref="Y133:Y135"/>
    <mergeCell ref="X133:X135"/>
    <mergeCell ref="W133:W135"/>
    <mergeCell ref="V133:V135"/>
    <mergeCell ref="U133:U135"/>
    <mergeCell ref="U113:U115"/>
    <mergeCell ref="V113:V115"/>
    <mergeCell ref="F133:F135"/>
    <mergeCell ref="L133:L135"/>
    <mergeCell ref="M133:M135"/>
    <mergeCell ref="N133:N135"/>
    <mergeCell ref="O133:O135"/>
    <mergeCell ref="P133:P135"/>
    <mergeCell ref="Q133:Q135"/>
    <mergeCell ref="R133:R135"/>
    <mergeCell ref="S133:S135"/>
    <mergeCell ref="T133:T135"/>
    <mergeCell ref="Q113:Q115"/>
    <mergeCell ref="T113:T115"/>
    <mergeCell ref="I113:I115"/>
    <mergeCell ref="AA13:AA17"/>
    <mergeCell ref="F89:F91"/>
    <mergeCell ref="E133:E135"/>
    <mergeCell ref="H133:H135"/>
    <mergeCell ref="I133:I135"/>
    <mergeCell ref="J133:J135"/>
    <mergeCell ref="K133:K135"/>
    <mergeCell ref="B108:D108"/>
    <mergeCell ref="B144:D144"/>
    <mergeCell ref="B110:D110"/>
    <mergeCell ref="B116:D116"/>
    <mergeCell ref="Z113:Z115"/>
    <mergeCell ref="AA113:AA115"/>
    <mergeCell ref="S113:S115"/>
    <mergeCell ref="G133:G135"/>
    <mergeCell ref="AA133:AA135"/>
    <mergeCell ref="Z133:Z135"/>
    <mergeCell ref="L34:L36"/>
    <mergeCell ref="K34:K36"/>
    <mergeCell ref="E89:E91"/>
    <mergeCell ref="N113:N115"/>
    <mergeCell ref="O113:O115"/>
    <mergeCell ref="P113:P115"/>
    <mergeCell ref="H113:H115"/>
  </mergeCells>
  <pageMargins left="0.2" right="0.2" top="0.17" bottom="0.17" header="0.18" footer="0.3"/>
  <pageSetup paperSize="8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259"/>
  <sheetViews>
    <sheetView showGridLines="0" topLeftCell="A4" zoomScaleNormal="100" workbookViewId="0">
      <pane ySplit="6" topLeftCell="A10" activePane="bottomLeft" state="frozen"/>
      <selection activeCell="A4" sqref="A4"/>
      <selection pane="bottomLeft" activeCell="K238" sqref="K238"/>
    </sheetView>
  </sheetViews>
  <sheetFormatPr defaultColWidth="9.109375" defaultRowHeight="15.6" x14ac:dyDescent="0.3"/>
  <cols>
    <col min="1" max="1" width="7" style="3" customWidth="1"/>
    <col min="2" max="2" width="12.5546875" style="32" customWidth="1"/>
    <col min="3" max="3" width="9.5546875" style="32" bestFit="1" customWidth="1"/>
    <col min="4" max="4" width="10" style="32" customWidth="1"/>
    <col min="5" max="5" width="8.5546875" style="3" customWidth="1"/>
    <col min="6" max="6" width="8.109375" style="3" customWidth="1"/>
    <col min="7" max="7" width="13.33203125" style="3" customWidth="1"/>
    <col min="8" max="8" width="12.109375" style="3" customWidth="1"/>
    <col min="9" max="9" width="7" style="3" customWidth="1"/>
    <col min="10" max="10" width="8.6640625" style="3" customWidth="1"/>
    <col min="11" max="11" width="8.88671875" style="3" customWidth="1"/>
    <col min="12" max="12" width="4.5546875" style="3" customWidth="1"/>
    <col min="13" max="13" width="4.88671875" style="3" customWidth="1"/>
    <col min="14" max="14" width="11.44140625" style="3" customWidth="1"/>
    <col min="15" max="15" width="7.5546875" style="3" customWidth="1"/>
    <col min="16" max="16" width="17.109375" style="33" customWidth="1"/>
    <col min="17" max="17" width="11.6640625" style="3" customWidth="1"/>
    <col min="18" max="18" width="12.33203125" style="3" customWidth="1"/>
    <col min="19" max="19" width="15" style="33" customWidth="1"/>
    <col min="20" max="20" width="6.6640625" style="3" customWidth="1"/>
    <col min="21" max="21" width="14.33203125" style="3" customWidth="1"/>
    <col min="22" max="22" width="16.109375" style="33" customWidth="1"/>
    <col min="23" max="23" width="21.88671875" style="33" customWidth="1"/>
    <col min="24" max="24" width="59" style="34" customWidth="1"/>
    <col min="25" max="25" width="24.5546875" style="1" customWidth="1"/>
    <col min="26" max="16384" width="9.109375" style="1"/>
  </cols>
  <sheetData>
    <row r="2" spans="1:49" ht="17.399999999999999" x14ac:dyDescent="0.3">
      <c r="H2" s="267" t="s">
        <v>33</v>
      </c>
      <c r="I2" s="267"/>
      <c r="J2" s="267"/>
      <c r="K2" s="267"/>
      <c r="L2" s="267"/>
      <c r="M2" s="267"/>
      <c r="N2" s="267"/>
      <c r="O2" s="267"/>
      <c r="P2" s="267"/>
    </row>
    <row r="3" spans="1:49" ht="17.399999999999999" x14ac:dyDescent="0.3">
      <c r="A3" s="14"/>
      <c r="B3" s="35"/>
      <c r="C3" s="35"/>
      <c r="D3" s="35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6"/>
      <c r="Q3" s="18"/>
      <c r="R3" s="18"/>
      <c r="S3" s="36"/>
      <c r="T3" s="18"/>
      <c r="U3" s="18"/>
      <c r="V3" s="36"/>
      <c r="W3" s="36"/>
      <c r="X3" s="37"/>
    </row>
    <row r="4" spans="1:49" ht="18.75" customHeight="1" x14ac:dyDescent="0.3">
      <c r="A4" s="269" t="s">
        <v>614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</row>
    <row r="5" spans="1:49" ht="16.2" thickBot="1" x14ac:dyDescent="0.35">
      <c r="A5" s="10"/>
      <c r="B5" s="38"/>
      <c r="C5" s="38"/>
      <c r="D5" s="38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39"/>
      <c r="Q5" s="12"/>
      <c r="R5" s="12"/>
      <c r="S5" s="39"/>
      <c r="T5" s="12"/>
      <c r="U5" s="12"/>
      <c r="V5" s="39"/>
      <c r="W5" s="39"/>
      <c r="X5" s="40"/>
    </row>
    <row r="6" spans="1:49" ht="36" customHeight="1" thickTop="1" thickBot="1" x14ac:dyDescent="0.35">
      <c r="A6" s="129" t="s">
        <v>37</v>
      </c>
      <c r="B6" s="255" t="s">
        <v>2</v>
      </c>
      <c r="C6" s="256"/>
      <c r="D6" s="251"/>
      <c r="E6" s="255" t="s">
        <v>7</v>
      </c>
      <c r="F6" s="256"/>
      <c r="G6" s="256"/>
      <c r="H6" s="256"/>
      <c r="I6" s="256"/>
      <c r="J6" s="256"/>
      <c r="K6" s="256"/>
      <c r="L6" s="256"/>
      <c r="M6" s="291"/>
      <c r="N6" s="293" t="s">
        <v>1</v>
      </c>
      <c r="O6" s="294"/>
      <c r="P6" s="294"/>
      <c r="Q6" s="294"/>
      <c r="R6" s="294"/>
      <c r="S6" s="294"/>
      <c r="T6" s="294"/>
      <c r="U6" s="294"/>
      <c r="V6" s="295"/>
      <c r="W6" s="297" t="s">
        <v>621</v>
      </c>
      <c r="X6" s="300" t="s">
        <v>41</v>
      </c>
    </row>
    <row r="7" spans="1:49" ht="42.75" customHeight="1" thickTop="1" thickBot="1" x14ac:dyDescent="0.35">
      <c r="A7" s="130"/>
      <c r="B7" s="257"/>
      <c r="C7" s="258"/>
      <c r="D7" s="253"/>
      <c r="E7" s="257"/>
      <c r="F7" s="258"/>
      <c r="G7" s="258"/>
      <c r="H7" s="258"/>
      <c r="I7" s="258"/>
      <c r="J7" s="258"/>
      <c r="K7" s="258"/>
      <c r="L7" s="258"/>
      <c r="M7" s="292"/>
      <c r="N7" s="293" t="s">
        <v>38</v>
      </c>
      <c r="O7" s="294"/>
      <c r="P7" s="295"/>
      <c r="Q7" s="293" t="s">
        <v>39</v>
      </c>
      <c r="R7" s="294"/>
      <c r="S7" s="295"/>
      <c r="T7" s="302" t="s">
        <v>40</v>
      </c>
      <c r="U7" s="303"/>
      <c r="V7" s="304"/>
      <c r="W7" s="298"/>
      <c r="X7" s="301"/>
    </row>
    <row r="8" spans="1:49" ht="94.2" thickTop="1" thickBot="1" x14ac:dyDescent="0.35">
      <c r="A8" s="130"/>
      <c r="B8" s="107" t="s">
        <v>8</v>
      </c>
      <c r="C8" s="108" t="s">
        <v>9</v>
      </c>
      <c r="D8" s="109" t="s">
        <v>10</v>
      </c>
      <c r="E8" s="110" t="s">
        <v>11</v>
      </c>
      <c r="F8" s="111" t="s">
        <v>12</v>
      </c>
      <c r="G8" s="112" t="s">
        <v>13</v>
      </c>
      <c r="H8" s="113" t="s">
        <v>14</v>
      </c>
      <c r="I8" s="113" t="s">
        <v>15</v>
      </c>
      <c r="J8" s="113" t="s">
        <v>615</v>
      </c>
      <c r="K8" s="112" t="s">
        <v>616</v>
      </c>
      <c r="L8" s="113" t="s">
        <v>16</v>
      </c>
      <c r="M8" s="114" t="s">
        <v>0</v>
      </c>
      <c r="N8" s="115" t="s">
        <v>617</v>
      </c>
      <c r="O8" s="116" t="s">
        <v>618</v>
      </c>
      <c r="P8" s="117" t="s">
        <v>619</v>
      </c>
      <c r="Q8" s="115" t="s">
        <v>617</v>
      </c>
      <c r="R8" s="116" t="s">
        <v>618</v>
      </c>
      <c r="S8" s="117" t="s">
        <v>619</v>
      </c>
      <c r="T8" s="115" t="s">
        <v>617</v>
      </c>
      <c r="U8" s="116" t="s">
        <v>618</v>
      </c>
      <c r="V8" s="117" t="s">
        <v>620</v>
      </c>
      <c r="W8" s="299"/>
      <c r="X8" s="301"/>
    </row>
    <row r="9" spans="1:49" s="125" customFormat="1" ht="24.6" customHeight="1" thickTop="1" x14ac:dyDescent="0.25">
      <c r="A9" s="119"/>
      <c r="B9" s="118" t="s">
        <v>17</v>
      </c>
      <c r="C9" s="118" t="s">
        <v>18</v>
      </c>
      <c r="D9" s="118" t="s">
        <v>19</v>
      </c>
      <c r="E9" s="96" t="s">
        <v>20</v>
      </c>
      <c r="F9" s="96" t="s">
        <v>21</v>
      </c>
      <c r="G9" s="119" t="s">
        <v>22</v>
      </c>
      <c r="H9" s="96" t="s">
        <v>23</v>
      </c>
      <c r="I9" s="96" t="s">
        <v>24</v>
      </c>
      <c r="J9" s="96" t="s">
        <v>25</v>
      </c>
      <c r="K9" s="119" t="s">
        <v>26</v>
      </c>
      <c r="L9" s="96" t="s">
        <v>27</v>
      </c>
      <c r="M9" s="96" t="s">
        <v>28</v>
      </c>
      <c r="N9" s="119" t="s">
        <v>612</v>
      </c>
      <c r="O9" s="119">
        <v>31797</v>
      </c>
      <c r="P9" s="120" t="s">
        <v>613</v>
      </c>
      <c r="Q9" s="121" t="s">
        <v>29</v>
      </c>
      <c r="R9" s="120">
        <v>86395</v>
      </c>
      <c r="S9" s="122" t="s">
        <v>30</v>
      </c>
      <c r="T9" s="121" t="s">
        <v>622</v>
      </c>
      <c r="U9" s="119">
        <v>103357</v>
      </c>
      <c r="V9" s="122" t="s">
        <v>623</v>
      </c>
      <c r="W9" s="123" t="s">
        <v>31</v>
      </c>
      <c r="X9" s="124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6"/>
    </row>
    <row r="10" spans="1:49" s="193" customFormat="1" ht="26.25" customHeight="1" x14ac:dyDescent="0.3">
      <c r="A10" s="157">
        <v>1</v>
      </c>
      <c r="B10" s="208"/>
      <c r="C10" s="208"/>
      <c r="D10" s="208"/>
      <c r="E10" s="157" t="s">
        <v>32</v>
      </c>
      <c r="F10" s="157">
        <v>8512</v>
      </c>
      <c r="G10" s="178" t="s">
        <v>223</v>
      </c>
      <c r="H10" s="206"/>
      <c r="I10" s="206"/>
      <c r="J10" s="206"/>
      <c r="K10" s="206"/>
      <c r="L10" s="206"/>
      <c r="M10" s="206"/>
      <c r="N10" s="178" t="s">
        <v>824</v>
      </c>
      <c r="O10" s="157"/>
      <c r="P10" s="207">
        <f>+N10*O9</f>
        <v>61546591.169999994</v>
      </c>
      <c r="Q10" s="157"/>
      <c r="R10" s="214"/>
      <c r="S10" s="207"/>
      <c r="T10" s="157"/>
      <c r="U10" s="157"/>
      <c r="V10" s="207"/>
      <c r="W10" s="207">
        <f>P10+S10+$V$10</f>
        <v>61546591.169999994</v>
      </c>
      <c r="X10" s="208"/>
    </row>
    <row r="11" spans="1:49" s="193" customFormat="1" x14ac:dyDescent="0.3">
      <c r="A11" s="157">
        <v>2</v>
      </c>
      <c r="B11" s="158"/>
      <c r="C11" s="158"/>
      <c r="D11" s="158"/>
      <c r="E11" s="157" t="s">
        <v>32</v>
      </c>
      <c r="F11" s="157">
        <v>8512</v>
      </c>
      <c r="G11" s="181" t="s">
        <v>826</v>
      </c>
      <c r="H11" s="157" t="s">
        <v>45</v>
      </c>
      <c r="I11" s="157"/>
      <c r="J11" s="157"/>
      <c r="K11" s="157"/>
      <c r="L11" s="157"/>
      <c r="M11" s="157"/>
      <c r="N11" s="157">
        <v>116.5</v>
      </c>
      <c r="O11" s="157"/>
      <c r="P11" s="207">
        <f>+N11*O9</f>
        <v>3704350.5</v>
      </c>
      <c r="Q11" s="157"/>
      <c r="R11" s="214"/>
      <c r="S11" s="207"/>
      <c r="T11" s="157"/>
      <c r="U11" s="157"/>
      <c r="V11" s="207"/>
      <c r="W11" s="207">
        <f t="shared" ref="W11:W75" si="0">P11+S11+$V$10</f>
        <v>3704350.5</v>
      </c>
      <c r="X11" s="208"/>
    </row>
    <row r="12" spans="1:49" s="193" customFormat="1" x14ac:dyDescent="0.3">
      <c r="A12" s="157">
        <v>3</v>
      </c>
      <c r="B12" s="158" t="s">
        <v>1107</v>
      </c>
      <c r="C12" s="158"/>
      <c r="D12" s="158" t="s">
        <v>1108</v>
      </c>
      <c r="E12" s="157" t="s">
        <v>32</v>
      </c>
      <c r="F12" s="157">
        <v>8512</v>
      </c>
      <c r="G12" s="181" t="s">
        <v>224</v>
      </c>
      <c r="H12" s="157" t="s">
        <v>45</v>
      </c>
      <c r="I12" s="157">
        <v>113</v>
      </c>
      <c r="J12" s="157">
        <v>113</v>
      </c>
      <c r="K12" s="157">
        <v>75</v>
      </c>
      <c r="L12" s="157">
        <v>74</v>
      </c>
      <c r="M12" s="157">
        <v>50</v>
      </c>
      <c r="N12" s="157">
        <v>9.3000000000000007</v>
      </c>
      <c r="O12" s="157"/>
      <c r="P12" s="207">
        <f>N12*$O$9</f>
        <v>295712.10000000003</v>
      </c>
      <c r="Q12" s="157"/>
      <c r="R12" s="214"/>
      <c r="S12" s="207"/>
      <c r="T12" s="157"/>
      <c r="U12" s="157"/>
      <c r="V12" s="207"/>
      <c r="W12" s="207">
        <f t="shared" si="0"/>
        <v>295712.10000000003</v>
      </c>
      <c r="X12" s="208"/>
    </row>
    <row r="13" spans="1:49" s="193" customFormat="1" x14ac:dyDescent="0.3">
      <c r="A13" s="157">
        <v>4</v>
      </c>
      <c r="B13" s="158"/>
      <c r="C13" s="158"/>
      <c r="D13" s="158"/>
      <c r="E13" s="157" t="s">
        <v>32</v>
      </c>
      <c r="F13" s="157">
        <v>8512</v>
      </c>
      <c r="G13" s="181" t="s">
        <v>225</v>
      </c>
      <c r="H13" s="157" t="s">
        <v>226</v>
      </c>
      <c r="I13" s="157"/>
      <c r="J13" s="157"/>
      <c r="K13" s="157"/>
      <c r="L13" s="157"/>
      <c r="M13" s="157"/>
      <c r="N13" s="157">
        <v>19.600000000000001</v>
      </c>
      <c r="O13" s="157"/>
      <c r="P13" s="207">
        <f>+N13*O9</f>
        <v>623221.20000000007</v>
      </c>
      <c r="Q13" s="157"/>
      <c r="R13" s="214"/>
      <c r="S13" s="207"/>
      <c r="T13" s="157"/>
      <c r="U13" s="157"/>
      <c r="V13" s="207"/>
      <c r="W13" s="207">
        <f t="shared" si="0"/>
        <v>623221.20000000007</v>
      </c>
      <c r="X13" s="208"/>
    </row>
    <row r="14" spans="1:49" s="193" customFormat="1" x14ac:dyDescent="0.3">
      <c r="A14" s="157">
        <v>5</v>
      </c>
      <c r="B14" s="158" t="s">
        <v>35</v>
      </c>
      <c r="C14" s="158"/>
      <c r="D14" s="158"/>
      <c r="E14" s="157" t="s">
        <v>32</v>
      </c>
      <c r="F14" s="157">
        <v>8512</v>
      </c>
      <c r="G14" s="181" t="s">
        <v>227</v>
      </c>
      <c r="H14" s="157" t="s">
        <v>45</v>
      </c>
      <c r="I14" s="157">
        <v>182.97</v>
      </c>
      <c r="J14" s="157">
        <v>0</v>
      </c>
      <c r="K14" s="157">
        <v>0</v>
      </c>
      <c r="L14" s="157">
        <v>73</v>
      </c>
      <c r="M14" s="157">
        <v>43</v>
      </c>
      <c r="N14" s="157">
        <v>1.7</v>
      </c>
      <c r="O14" s="157"/>
      <c r="P14" s="207">
        <v>0</v>
      </c>
      <c r="Q14" s="157"/>
      <c r="R14" s="214"/>
      <c r="S14" s="207"/>
      <c r="T14" s="157"/>
      <c r="U14" s="157"/>
      <c r="V14" s="207"/>
      <c r="W14" s="207">
        <f t="shared" si="0"/>
        <v>0</v>
      </c>
      <c r="X14" s="208" t="s">
        <v>1109</v>
      </c>
    </row>
    <row r="15" spans="1:49" s="193" customFormat="1" ht="31.2" x14ac:dyDescent="0.3">
      <c r="A15" s="157">
        <v>6</v>
      </c>
      <c r="B15" s="157" t="s">
        <v>1110</v>
      </c>
      <c r="C15" s="157" t="s">
        <v>625</v>
      </c>
      <c r="D15" s="157" t="s">
        <v>1111</v>
      </c>
      <c r="E15" s="157" t="s">
        <v>32</v>
      </c>
      <c r="F15" s="157">
        <v>8512</v>
      </c>
      <c r="G15" s="181" t="s">
        <v>228</v>
      </c>
      <c r="H15" s="157" t="s">
        <v>45</v>
      </c>
      <c r="I15" s="157">
        <v>358</v>
      </c>
      <c r="J15" s="157">
        <v>358</v>
      </c>
      <c r="K15" s="157">
        <v>75</v>
      </c>
      <c r="L15" s="157">
        <v>51</v>
      </c>
      <c r="M15" s="157">
        <v>101</v>
      </c>
      <c r="N15" s="157">
        <v>48.65</v>
      </c>
      <c r="O15" s="157"/>
      <c r="P15" s="207">
        <f>N15*$O$9</f>
        <v>1546924.05</v>
      </c>
      <c r="Q15" s="157"/>
      <c r="R15" s="214"/>
      <c r="S15" s="207"/>
      <c r="T15" s="157"/>
      <c r="U15" s="157"/>
      <c r="V15" s="207"/>
      <c r="W15" s="207">
        <f t="shared" si="0"/>
        <v>1546924.05</v>
      </c>
      <c r="X15" s="208" t="s">
        <v>1112</v>
      </c>
    </row>
    <row r="16" spans="1:49" s="193" customFormat="1" x14ac:dyDescent="0.3">
      <c r="A16" s="157">
        <v>7</v>
      </c>
      <c r="B16" s="158"/>
      <c r="C16" s="158"/>
      <c r="D16" s="158"/>
      <c r="E16" s="157"/>
      <c r="F16" s="157"/>
      <c r="G16" s="181" t="s">
        <v>825</v>
      </c>
      <c r="H16" s="157"/>
      <c r="I16" s="157"/>
      <c r="J16" s="157"/>
      <c r="K16" s="157"/>
      <c r="L16" s="157"/>
      <c r="M16" s="157"/>
      <c r="N16" s="157">
        <v>4.9000000000000004</v>
      </c>
      <c r="O16" s="157"/>
      <c r="P16" s="207">
        <f>+N16*O9</f>
        <v>155805.30000000002</v>
      </c>
      <c r="Q16" s="157"/>
      <c r="R16" s="214"/>
      <c r="S16" s="207"/>
      <c r="T16" s="157"/>
      <c r="U16" s="157"/>
      <c r="V16" s="207"/>
      <c r="W16" s="207">
        <f t="shared" si="0"/>
        <v>155805.30000000002</v>
      </c>
      <c r="X16" s="208"/>
    </row>
    <row r="17" spans="1:26" s="193" customFormat="1" x14ac:dyDescent="0.3">
      <c r="A17" s="157">
        <v>8</v>
      </c>
      <c r="B17" s="158" t="s">
        <v>35</v>
      </c>
      <c r="C17" s="158"/>
      <c r="D17" s="158"/>
      <c r="E17" s="157" t="s">
        <v>32</v>
      </c>
      <c r="F17" s="157">
        <v>8512</v>
      </c>
      <c r="G17" s="181" t="s">
        <v>229</v>
      </c>
      <c r="H17" s="157" t="s">
        <v>45</v>
      </c>
      <c r="I17" s="157">
        <v>1.5</v>
      </c>
      <c r="J17" s="157">
        <v>1.5</v>
      </c>
      <c r="K17" s="157">
        <v>0</v>
      </c>
      <c r="L17" s="157">
        <v>73</v>
      </c>
      <c r="M17" s="157">
        <v>40</v>
      </c>
      <c r="N17" s="157">
        <v>1.5</v>
      </c>
      <c r="O17" s="157"/>
      <c r="P17" s="207">
        <v>0</v>
      </c>
      <c r="Q17" s="157"/>
      <c r="R17" s="214"/>
      <c r="S17" s="207"/>
      <c r="T17" s="157"/>
      <c r="U17" s="157"/>
      <c r="V17" s="207"/>
      <c r="W17" s="207">
        <f t="shared" si="0"/>
        <v>0</v>
      </c>
      <c r="X17" s="208"/>
    </row>
    <row r="18" spans="1:26" s="193" customFormat="1" x14ac:dyDescent="0.3">
      <c r="A18" s="157">
        <v>9</v>
      </c>
      <c r="B18" s="158" t="s">
        <v>204</v>
      </c>
      <c r="C18" s="158"/>
      <c r="D18" s="158"/>
      <c r="E18" s="157" t="s">
        <v>32</v>
      </c>
      <c r="F18" s="157">
        <v>8512</v>
      </c>
      <c r="G18" s="181" t="s">
        <v>230</v>
      </c>
      <c r="H18" s="157" t="s">
        <v>45</v>
      </c>
      <c r="I18" s="157">
        <v>24.16</v>
      </c>
      <c r="J18" s="157">
        <v>24.16</v>
      </c>
      <c r="K18" s="157">
        <v>0</v>
      </c>
      <c r="L18" s="157">
        <v>44</v>
      </c>
      <c r="M18" s="157">
        <v>45</v>
      </c>
      <c r="N18" s="157">
        <v>13.1</v>
      </c>
      <c r="O18" s="157"/>
      <c r="P18" s="207">
        <f>+N18*O9</f>
        <v>416540.7</v>
      </c>
      <c r="Q18" s="157"/>
      <c r="R18" s="214"/>
      <c r="S18" s="207"/>
      <c r="T18" s="157"/>
      <c r="U18" s="157"/>
      <c r="V18" s="207"/>
      <c r="W18" s="207">
        <f t="shared" si="0"/>
        <v>416540.7</v>
      </c>
      <c r="X18" s="208"/>
    </row>
    <row r="19" spans="1:26" s="193" customFormat="1" x14ac:dyDescent="0.3">
      <c r="A19" s="157">
        <v>10</v>
      </c>
      <c r="B19" s="158" t="s">
        <v>1113</v>
      </c>
      <c r="C19" s="158"/>
      <c r="D19" s="158" t="s">
        <v>1114</v>
      </c>
      <c r="E19" s="157" t="s">
        <v>32</v>
      </c>
      <c r="F19" s="157">
        <v>8512</v>
      </c>
      <c r="G19" s="181" t="s">
        <v>231</v>
      </c>
      <c r="H19" s="157" t="s">
        <v>45</v>
      </c>
      <c r="I19" s="157">
        <v>300</v>
      </c>
      <c r="J19" s="157">
        <v>300</v>
      </c>
      <c r="K19" s="157">
        <v>0</v>
      </c>
      <c r="L19" s="157">
        <v>44</v>
      </c>
      <c r="M19" s="157">
        <v>44</v>
      </c>
      <c r="N19" s="157">
        <v>11.1</v>
      </c>
      <c r="O19" s="157"/>
      <c r="P19" s="207">
        <f>N19*$O$9</f>
        <v>352946.7</v>
      </c>
      <c r="Q19" s="157"/>
      <c r="R19" s="214"/>
      <c r="S19" s="207"/>
      <c r="T19" s="157"/>
      <c r="U19" s="157"/>
      <c r="V19" s="207"/>
      <c r="W19" s="207">
        <f t="shared" si="0"/>
        <v>352946.7</v>
      </c>
      <c r="X19" s="208" t="s">
        <v>1115</v>
      </c>
    </row>
    <row r="20" spans="1:26" s="193" customFormat="1" x14ac:dyDescent="0.3">
      <c r="A20" s="157">
        <v>11</v>
      </c>
      <c r="B20" s="273" t="s">
        <v>204</v>
      </c>
      <c r="C20" s="274"/>
      <c r="D20" s="275"/>
      <c r="E20" s="157" t="s">
        <v>32</v>
      </c>
      <c r="F20" s="157">
        <v>8512</v>
      </c>
      <c r="G20" s="181" t="s">
        <v>233</v>
      </c>
      <c r="H20" s="157" t="s">
        <v>45</v>
      </c>
      <c r="I20" s="157">
        <v>362.1</v>
      </c>
      <c r="J20" s="157">
        <v>362.1</v>
      </c>
      <c r="K20" s="157">
        <v>0</v>
      </c>
      <c r="L20" s="157">
        <v>39</v>
      </c>
      <c r="M20" s="157">
        <v>127</v>
      </c>
      <c r="N20" s="157">
        <v>61.3</v>
      </c>
      <c r="O20" s="157"/>
      <c r="P20" s="207">
        <f>+N20*O9</f>
        <v>1949156.0999999999</v>
      </c>
      <c r="Q20" s="157"/>
      <c r="R20" s="214"/>
      <c r="S20" s="207"/>
      <c r="T20" s="157"/>
      <c r="U20" s="157"/>
      <c r="V20" s="207"/>
      <c r="W20" s="207">
        <f t="shared" si="0"/>
        <v>1949156.0999999999</v>
      </c>
      <c r="X20" s="208"/>
    </row>
    <row r="21" spans="1:26" s="193" customFormat="1" x14ac:dyDescent="0.3">
      <c r="A21" s="157">
        <v>12</v>
      </c>
      <c r="B21" s="273"/>
      <c r="C21" s="274"/>
      <c r="D21" s="275"/>
      <c r="E21" s="157" t="s">
        <v>32</v>
      </c>
      <c r="F21" s="157">
        <v>8512</v>
      </c>
      <c r="G21" s="181" t="s">
        <v>44</v>
      </c>
      <c r="H21" s="157"/>
      <c r="I21" s="157"/>
      <c r="J21" s="157"/>
      <c r="K21" s="157"/>
      <c r="L21" s="157"/>
      <c r="M21" s="157"/>
      <c r="N21" s="157">
        <v>24.8</v>
      </c>
      <c r="O21" s="157"/>
      <c r="P21" s="207">
        <f>+N21*O9</f>
        <v>788565.6</v>
      </c>
      <c r="Q21" s="157"/>
      <c r="R21" s="214"/>
      <c r="S21" s="207"/>
      <c r="T21" s="157"/>
      <c r="U21" s="157"/>
      <c r="V21" s="207"/>
      <c r="W21" s="207">
        <f t="shared" si="0"/>
        <v>788565.6</v>
      </c>
      <c r="X21" s="208"/>
    </row>
    <row r="22" spans="1:26" s="193" customFormat="1" x14ac:dyDescent="0.3">
      <c r="A22" s="157">
        <v>13</v>
      </c>
      <c r="B22" s="273" t="s">
        <v>35</v>
      </c>
      <c r="C22" s="274"/>
      <c r="D22" s="275"/>
      <c r="E22" s="157" t="s">
        <v>32</v>
      </c>
      <c r="F22" s="161">
        <v>8512</v>
      </c>
      <c r="G22" s="181" t="s">
        <v>234</v>
      </c>
      <c r="H22" s="157" t="s">
        <v>235</v>
      </c>
      <c r="I22" s="157">
        <v>267.97000000000003</v>
      </c>
      <c r="J22" s="157">
        <v>267.97000000000003</v>
      </c>
      <c r="K22" s="157">
        <v>0</v>
      </c>
      <c r="L22" s="157">
        <v>2</v>
      </c>
      <c r="M22" s="157">
        <v>241</v>
      </c>
      <c r="N22" s="157">
        <v>152.69999999999999</v>
      </c>
      <c r="O22" s="157"/>
      <c r="P22" s="207">
        <v>0</v>
      </c>
      <c r="Q22" s="157"/>
      <c r="R22" s="214"/>
      <c r="S22" s="207"/>
      <c r="T22" s="157"/>
      <c r="U22" s="157"/>
      <c r="V22" s="207"/>
      <c r="W22" s="207">
        <f t="shared" si="0"/>
        <v>0</v>
      </c>
      <c r="X22" s="208"/>
    </row>
    <row r="23" spans="1:26" s="193" customFormat="1" x14ac:dyDescent="0.3">
      <c r="A23" s="157">
        <v>14</v>
      </c>
      <c r="B23" s="273" t="s">
        <v>204</v>
      </c>
      <c r="C23" s="274"/>
      <c r="D23" s="275"/>
      <c r="E23" s="157" t="s">
        <v>32</v>
      </c>
      <c r="F23" s="157">
        <v>8512</v>
      </c>
      <c r="G23" s="181" t="s">
        <v>828</v>
      </c>
      <c r="H23" s="157" t="s">
        <v>45</v>
      </c>
      <c r="I23" s="157">
        <v>57.7</v>
      </c>
      <c r="J23" s="157">
        <v>57.7</v>
      </c>
      <c r="K23" s="157">
        <v>0</v>
      </c>
      <c r="L23" s="157">
        <v>43</v>
      </c>
      <c r="M23" s="157">
        <v>3</v>
      </c>
      <c r="N23" s="157">
        <v>14.2</v>
      </c>
      <c r="O23" s="157"/>
      <c r="P23" s="207">
        <f>+N23*O9</f>
        <v>451517.39999999997</v>
      </c>
      <c r="Q23" s="157"/>
      <c r="R23" s="214"/>
      <c r="S23" s="207"/>
      <c r="T23" s="157"/>
      <c r="U23" s="157"/>
      <c r="V23" s="207"/>
      <c r="W23" s="207">
        <f t="shared" si="0"/>
        <v>451517.39999999997</v>
      </c>
      <c r="X23" s="208"/>
    </row>
    <row r="24" spans="1:26" s="193" customFormat="1" ht="62.4" x14ac:dyDescent="0.3">
      <c r="A24" s="157">
        <v>15</v>
      </c>
      <c r="B24" s="157" t="s">
        <v>1104</v>
      </c>
      <c r="C24" s="157"/>
      <c r="D24" s="157" t="s">
        <v>1105</v>
      </c>
      <c r="E24" s="157" t="s">
        <v>32</v>
      </c>
      <c r="F24" s="157">
        <v>8512</v>
      </c>
      <c r="G24" s="181" t="s">
        <v>236</v>
      </c>
      <c r="H24" s="157" t="s">
        <v>45</v>
      </c>
      <c r="I24" s="157">
        <v>313.7</v>
      </c>
      <c r="J24" s="157">
        <v>313.7</v>
      </c>
      <c r="K24" s="157">
        <v>97</v>
      </c>
      <c r="L24" s="157">
        <v>47</v>
      </c>
      <c r="M24" s="157">
        <v>56</v>
      </c>
      <c r="N24" s="157">
        <v>18.100000000000001</v>
      </c>
      <c r="O24" s="157"/>
      <c r="P24" s="207">
        <f>N24*$O$9</f>
        <v>575525.70000000007</v>
      </c>
      <c r="Q24" s="157"/>
      <c r="R24" s="214"/>
      <c r="S24" s="207"/>
      <c r="T24" s="157"/>
      <c r="U24" s="157"/>
      <c r="V24" s="207"/>
      <c r="W24" s="207">
        <f t="shared" si="0"/>
        <v>575525.70000000007</v>
      </c>
      <c r="X24" s="208" t="s">
        <v>1106</v>
      </c>
    </row>
    <row r="25" spans="1:26" s="193" customFormat="1" x14ac:dyDescent="0.3">
      <c r="A25" s="157">
        <v>16</v>
      </c>
      <c r="B25" s="235" t="s">
        <v>634</v>
      </c>
      <c r="C25" s="236"/>
      <c r="D25" s="237"/>
      <c r="E25" s="157" t="s">
        <v>32</v>
      </c>
      <c r="F25" s="157">
        <v>8512</v>
      </c>
      <c r="G25" s="181" t="s">
        <v>237</v>
      </c>
      <c r="H25" s="157" t="s">
        <v>45</v>
      </c>
      <c r="I25" s="157">
        <v>38</v>
      </c>
      <c r="J25" s="157">
        <v>38</v>
      </c>
      <c r="K25" s="157">
        <v>38</v>
      </c>
      <c r="L25" s="157">
        <v>47</v>
      </c>
      <c r="M25" s="157">
        <v>57</v>
      </c>
      <c r="N25" s="157">
        <v>38</v>
      </c>
      <c r="O25" s="157"/>
      <c r="P25" s="207">
        <f>+N25*O9</f>
        <v>1208286</v>
      </c>
      <c r="Q25" s="157"/>
      <c r="R25" s="214"/>
      <c r="S25" s="207"/>
      <c r="T25" s="157"/>
      <c r="U25" s="157"/>
      <c r="V25" s="207">
        <f t="shared" ref="V25:V75" si="1">T25*$U$9</f>
        <v>0</v>
      </c>
      <c r="W25" s="207">
        <f t="shared" si="0"/>
        <v>1208286</v>
      </c>
      <c r="X25" s="208"/>
    </row>
    <row r="26" spans="1:26" s="193" customFormat="1" ht="35.25" customHeight="1" x14ac:dyDescent="0.3">
      <c r="A26" s="157">
        <v>17</v>
      </c>
      <c r="B26" s="157" t="s">
        <v>636</v>
      </c>
      <c r="C26" s="157" t="s">
        <v>363</v>
      </c>
      <c r="D26" s="157" t="s">
        <v>239</v>
      </c>
      <c r="E26" s="157" t="s">
        <v>32</v>
      </c>
      <c r="F26" s="157">
        <v>8512</v>
      </c>
      <c r="G26" s="181" t="s">
        <v>240</v>
      </c>
      <c r="H26" s="157" t="s">
        <v>67</v>
      </c>
      <c r="I26" s="157">
        <v>56</v>
      </c>
      <c r="J26" s="157">
        <v>0</v>
      </c>
      <c r="K26" s="157">
        <v>56</v>
      </c>
      <c r="L26" s="157">
        <v>38</v>
      </c>
      <c r="M26" s="157">
        <v>49</v>
      </c>
      <c r="N26" s="157"/>
      <c r="O26" s="157"/>
      <c r="P26" s="207"/>
      <c r="Q26" s="157">
        <v>56</v>
      </c>
      <c r="R26" s="214"/>
      <c r="S26" s="207">
        <f>Q26*$R$9</f>
        <v>4838120</v>
      </c>
      <c r="T26" s="157"/>
      <c r="U26" s="157"/>
      <c r="V26" s="207">
        <f t="shared" si="1"/>
        <v>0</v>
      </c>
      <c r="W26" s="207">
        <f t="shared" si="0"/>
        <v>4838120</v>
      </c>
      <c r="X26" s="208" t="s">
        <v>637</v>
      </c>
    </row>
    <row r="27" spans="1:26" s="193" customFormat="1" x14ac:dyDescent="0.3">
      <c r="A27" s="157">
        <v>18</v>
      </c>
      <c r="B27" s="273" t="s">
        <v>35</v>
      </c>
      <c r="C27" s="274"/>
      <c r="D27" s="275"/>
      <c r="E27" s="157" t="s">
        <v>32</v>
      </c>
      <c r="F27" s="157">
        <v>8512</v>
      </c>
      <c r="G27" s="181" t="s">
        <v>829</v>
      </c>
      <c r="H27" s="157" t="s">
        <v>235</v>
      </c>
      <c r="I27" s="157">
        <v>175.6</v>
      </c>
      <c r="J27" s="157">
        <v>175.6</v>
      </c>
      <c r="K27" s="157">
        <v>0</v>
      </c>
      <c r="L27" s="157">
        <v>77</v>
      </c>
      <c r="M27" s="157">
        <v>144</v>
      </c>
      <c r="N27" s="157">
        <v>29</v>
      </c>
      <c r="O27" s="157"/>
      <c r="P27" s="207">
        <v>0</v>
      </c>
      <c r="Q27" s="157"/>
      <c r="R27" s="214"/>
      <c r="S27" s="207"/>
      <c r="T27" s="157"/>
      <c r="U27" s="157"/>
      <c r="V27" s="207"/>
      <c r="W27" s="207">
        <f t="shared" si="0"/>
        <v>0</v>
      </c>
      <c r="X27" s="208"/>
    </row>
    <row r="28" spans="1:26" s="193" customFormat="1" x14ac:dyDescent="0.3">
      <c r="A28" s="157">
        <v>19</v>
      </c>
      <c r="B28" s="273" t="s">
        <v>1126</v>
      </c>
      <c r="C28" s="274"/>
      <c r="D28" s="275"/>
      <c r="E28" s="157" t="s">
        <v>32</v>
      </c>
      <c r="F28" s="157">
        <v>8512</v>
      </c>
      <c r="G28" s="181" t="s">
        <v>242</v>
      </c>
      <c r="H28" s="157" t="s">
        <v>43</v>
      </c>
      <c r="I28" s="157"/>
      <c r="J28" s="157"/>
      <c r="K28" s="157"/>
      <c r="L28" s="157"/>
      <c r="M28" s="157"/>
      <c r="N28" s="157">
        <v>12.1</v>
      </c>
      <c r="O28" s="157"/>
      <c r="P28" s="207">
        <v>0</v>
      </c>
      <c r="Q28" s="157"/>
      <c r="R28" s="214"/>
      <c r="S28" s="207"/>
      <c r="T28" s="157"/>
      <c r="U28" s="157"/>
      <c r="V28" s="207"/>
      <c r="W28" s="207">
        <f t="shared" si="0"/>
        <v>0</v>
      </c>
      <c r="X28" s="208"/>
    </row>
    <row r="29" spans="1:26" s="193" customFormat="1" x14ac:dyDescent="0.3">
      <c r="A29" s="157">
        <v>20</v>
      </c>
      <c r="B29" s="158" t="s">
        <v>245</v>
      </c>
      <c r="C29" s="158" t="s">
        <v>86</v>
      </c>
      <c r="D29" s="158" t="s">
        <v>250</v>
      </c>
      <c r="E29" s="157" t="s">
        <v>32</v>
      </c>
      <c r="F29" s="157">
        <v>8512</v>
      </c>
      <c r="G29" s="181" t="s">
        <v>243</v>
      </c>
      <c r="H29" s="157" t="s">
        <v>45</v>
      </c>
      <c r="I29" s="157">
        <v>612</v>
      </c>
      <c r="J29" s="157">
        <v>612</v>
      </c>
      <c r="K29" s="157">
        <v>227</v>
      </c>
      <c r="L29" s="157">
        <v>65</v>
      </c>
      <c r="M29" s="157">
        <v>141</v>
      </c>
      <c r="N29" s="157">
        <v>49.1</v>
      </c>
      <c r="O29" s="157"/>
      <c r="P29" s="207">
        <f>N29*$O$9</f>
        <v>1561232.7</v>
      </c>
      <c r="Q29" s="157"/>
      <c r="R29" s="214"/>
      <c r="S29" s="207"/>
      <c r="T29" s="157"/>
      <c r="U29" s="157"/>
      <c r="V29" s="207"/>
      <c r="W29" s="207">
        <f t="shared" si="0"/>
        <v>1561232.7</v>
      </c>
      <c r="X29" s="208" t="s">
        <v>830</v>
      </c>
    </row>
    <row r="30" spans="1:26" s="193" customFormat="1" ht="16.2" thickBot="1" x14ac:dyDescent="0.35">
      <c r="A30" s="157">
        <v>21</v>
      </c>
      <c r="B30" s="273" t="s">
        <v>35</v>
      </c>
      <c r="C30" s="274"/>
      <c r="D30" s="275"/>
      <c r="E30" s="157" t="s">
        <v>32</v>
      </c>
      <c r="F30" s="161">
        <v>8512</v>
      </c>
      <c r="G30" s="157" t="s">
        <v>244</v>
      </c>
      <c r="H30" s="157" t="s">
        <v>43</v>
      </c>
      <c r="I30" s="157">
        <v>1418.53</v>
      </c>
      <c r="J30" s="157">
        <v>1418.53</v>
      </c>
      <c r="K30" s="157">
        <v>0</v>
      </c>
      <c r="L30" s="157">
        <v>9</v>
      </c>
      <c r="M30" s="157">
        <v>59</v>
      </c>
      <c r="N30" s="157">
        <v>32.409999999999997</v>
      </c>
      <c r="O30" s="157"/>
      <c r="P30" s="207">
        <v>0</v>
      </c>
      <c r="Q30" s="157"/>
      <c r="R30" s="214"/>
      <c r="S30" s="207"/>
      <c r="T30" s="157"/>
      <c r="U30" s="157"/>
      <c r="V30" s="207"/>
      <c r="W30" s="207"/>
      <c r="X30" s="208"/>
    </row>
    <row r="31" spans="1:26" s="193" customFormat="1" ht="48" thickTop="1" thickBot="1" x14ac:dyDescent="0.35">
      <c r="A31" s="157">
        <v>22</v>
      </c>
      <c r="B31" s="208" t="s">
        <v>837</v>
      </c>
      <c r="C31" s="208" t="s">
        <v>838</v>
      </c>
      <c r="D31" s="208" t="s">
        <v>839</v>
      </c>
      <c r="E31" s="157" t="s">
        <v>32</v>
      </c>
      <c r="F31" s="161">
        <v>8512</v>
      </c>
      <c r="G31" s="181" t="s">
        <v>611</v>
      </c>
      <c r="H31" s="157" t="s">
        <v>67</v>
      </c>
      <c r="I31" s="157">
        <v>7542.21</v>
      </c>
      <c r="J31" s="157"/>
      <c r="K31" s="157">
        <v>7542.21</v>
      </c>
      <c r="L31" s="157">
        <v>10</v>
      </c>
      <c r="M31" s="157">
        <v>88</v>
      </c>
      <c r="N31" s="157"/>
      <c r="O31" s="209"/>
      <c r="P31" s="207"/>
      <c r="Q31" s="157">
        <v>0</v>
      </c>
      <c r="R31" s="214">
        <v>0</v>
      </c>
      <c r="S31" s="207">
        <v>0</v>
      </c>
      <c r="T31" s="157"/>
      <c r="U31" s="157"/>
      <c r="V31" s="207"/>
      <c r="W31" s="207">
        <f t="shared" si="0"/>
        <v>0</v>
      </c>
      <c r="X31" s="208" t="s">
        <v>1095</v>
      </c>
      <c r="Y31" s="177" t="s">
        <v>246</v>
      </c>
      <c r="Z31" s="215"/>
    </row>
    <row r="32" spans="1:26" s="193" customFormat="1" ht="16.2" thickTop="1" x14ac:dyDescent="0.3">
      <c r="A32" s="157">
        <v>23</v>
      </c>
      <c r="B32" s="158"/>
      <c r="C32" s="158"/>
      <c r="D32" s="158"/>
      <c r="E32" s="157" t="s">
        <v>32</v>
      </c>
      <c r="F32" s="178" t="s">
        <v>610</v>
      </c>
      <c r="G32" s="181" t="s">
        <v>831</v>
      </c>
      <c r="H32" s="157"/>
      <c r="I32" s="157"/>
      <c r="J32" s="157"/>
      <c r="K32" s="157"/>
      <c r="L32" s="157"/>
      <c r="M32" s="157"/>
      <c r="N32" s="157">
        <v>1350</v>
      </c>
      <c r="O32" s="157"/>
      <c r="P32" s="207">
        <f>+N32*O9</f>
        <v>42925950</v>
      </c>
      <c r="Q32" s="157"/>
      <c r="R32" s="214"/>
      <c r="S32" s="207"/>
      <c r="T32" s="157"/>
      <c r="U32" s="157"/>
      <c r="V32" s="207"/>
      <c r="W32" s="207">
        <f t="shared" si="0"/>
        <v>42925950</v>
      </c>
      <c r="X32" s="208"/>
    </row>
    <row r="33" spans="1:24" s="193" customFormat="1" x14ac:dyDescent="0.3">
      <c r="A33" s="157">
        <v>24</v>
      </c>
      <c r="B33" s="273" t="s">
        <v>35</v>
      </c>
      <c r="C33" s="274"/>
      <c r="D33" s="275"/>
      <c r="E33" s="157" t="s">
        <v>32</v>
      </c>
      <c r="F33" s="161">
        <v>8512</v>
      </c>
      <c r="G33" s="181" t="s">
        <v>247</v>
      </c>
      <c r="H33" s="157" t="s">
        <v>36</v>
      </c>
      <c r="I33" s="157">
        <v>6022.31</v>
      </c>
      <c r="J33" s="157">
        <v>6022.31</v>
      </c>
      <c r="K33" s="157">
        <v>0</v>
      </c>
      <c r="L33" s="157">
        <v>10</v>
      </c>
      <c r="M33" s="157">
        <v>100</v>
      </c>
      <c r="N33" s="157">
        <v>2693.63</v>
      </c>
      <c r="O33" s="157"/>
      <c r="P33" s="207">
        <v>0</v>
      </c>
      <c r="Q33" s="157"/>
      <c r="R33" s="214"/>
      <c r="S33" s="207"/>
      <c r="T33" s="157"/>
      <c r="U33" s="157"/>
      <c r="V33" s="207"/>
      <c r="W33" s="207">
        <f t="shared" si="0"/>
        <v>0</v>
      </c>
      <c r="X33" s="208"/>
    </row>
    <row r="34" spans="1:24" s="164" customFormat="1" x14ac:dyDescent="0.3">
      <c r="A34" s="157">
        <v>25</v>
      </c>
      <c r="B34" s="273" t="s">
        <v>35</v>
      </c>
      <c r="C34" s="274"/>
      <c r="D34" s="275"/>
      <c r="E34" s="157" t="s">
        <v>32</v>
      </c>
      <c r="F34" s="161">
        <v>8512</v>
      </c>
      <c r="G34" s="157" t="s">
        <v>248</v>
      </c>
      <c r="H34" s="157" t="s">
        <v>249</v>
      </c>
      <c r="I34" s="157">
        <v>4494.97</v>
      </c>
      <c r="J34" s="157">
        <v>4494.97</v>
      </c>
      <c r="K34" s="157"/>
      <c r="L34" s="157">
        <v>9</v>
      </c>
      <c r="M34" s="157">
        <v>123</v>
      </c>
      <c r="N34" s="157">
        <v>715.84</v>
      </c>
      <c r="O34" s="157"/>
      <c r="P34" s="207">
        <v>0</v>
      </c>
      <c r="Q34" s="157"/>
      <c r="R34" s="214"/>
      <c r="S34" s="207"/>
      <c r="T34" s="157"/>
      <c r="U34" s="157"/>
      <c r="V34" s="207"/>
      <c r="W34" s="207">
        <f t="shared" si="0"/>
        <v>0</v>
      </c>
      <c r="X34" s="208"/>
    </row>
    <row r="35" spans="1:24" s="164" customFormat="1" ht="124.8" x14ac:dyDescent="0.3">
      <c r="A35" s="157">
        <v>26</v>
      </c>
      <c r="B35" s="161" t="s">
        <v>840</v>
      </c>
      <c r="C35" s="161" t="s">
        <v>838</v>
      </c>
      <c r="D35" s="161" t="s">
        <v>841</v>
      </c>
      <c r="E35" s="157" t="s">
        <v>32</v>
      </c>
      <c r="F35" s="161">
        <v>8512</v>
      </c>
      <c r="G35" s="180">
        <v>45870</v>
      </c>
      <c r="H35" s="157" t="s">
        <v>45</v>
      </c>
      <c r="I35" s="157">
        <v>26164.3</v>
      </c>
      <c r="J35" s="157">
        <v>26164.3</v>
      </c>
      <c r="K35" s="157">
        <v>0</v>
      </c>
      <c r="L35" s="157">
        <v>10</v>
      </c>
      <c r="M35" s="157">
        <v>87</v>
      </c>
      <c r="N35" s="157">
        <v>228.06</v>
      </c>
      <c r="O35" s="157"/>
      <c r="P35" s="207">
        <f>N35*$O$9</f>
        <v>7251623.8200000003</v>
      </c>
      <c r="Q35" s="157"/>
      <c r="R35" s="214"/>
      <c r="S35" s="207"/>
      <c r="T35" s="157"/>
      <c r="U35" s="157"/>
      <c r="V35" s="207"/>
      <c r="W35" s="207">
        <f t="shared" si="0"/>
        <v>7251623.8200000003</v>
      </c>
      <c r="X35" s="211" t="s">
        <v>536</v>
      </c>
    </row>
    <row r="36" spans="1:24" s="164" customFormat="1" ht="46.8" x14ac:dyDescent="0.3">
      <c r="A36" s="157">
        <v>27</v>
      </c>
      <c r="B36" s="157" t="s">
        <v>6</v>
      </c>
      <c r="C36" s="157" t="s">
        <v>691</v>
      </c>
      <c r="D36" s="157" t="s">
        <v>692</v>
      </c>
      <c r="E36" s="157" t="s">
        <v>32</v>
      </c>
      <c r="F36" s="161">
        <v>8512</v>
      </c>
      <c r="G36" s="181" t="s">
        <v>251</v>
      </c>
      <c r="H36" s="157" t="s">
        <v>123</v>
      </c>
      <c r="I36" s="157">
        <v>489</v>
      </c>
      <c r="J36" s="157">
        <v>489</v>
      </c>
      <c r="K36" s="157">
        <v>118</v>
      </c>
      <c r="L36" s="157">
        <v>73</v>
      </c>
      <c r="M36" s="157">
        <v>44</v>
      </c>
      <c r="N36" s="157">
        <v>164</v>
      </c>
      <c r="O36" s="157"/>
      <c r="P36" s="207">
        <f>N36*$O$9</f>
        <v>5214708</v>
      </c>
      <c r="Q36" s="157">
        <v>32.9</v>
      </c>
      <c r="R36" s="214"/>
      <c r="S36" s="207">
        <f>Q36*$R$9</f>
        <v>2842395.5</v>
      </c>
      <c r="T36" s="157"/>
      <c r="U36" s="157"/>
      <c r="V36" s="207"/>
      <c r="W36" s="207">
        <f t="shared" si="0"/>
        <v>8057103.5</v>
      </c>
      <c r="X36" s="208" t="s">
        <v>1103</v>
      </c>
    </row>
    <row r="37" spans="1:24" s="164" customFormat="1" x14ac:dyDescent="0.3">
      <c r="A37" s="157">
        <v>28</v>
      </c>
      <c r="B37" s="273" t="s">
        <v>35</v>
      </c>
      <c r="C37" s="274"/>
      <c r="D37" s="275"/>
      <c r="E37" s="157" t="s">
        <v>32</v>
      </c>
      <c r="F37" s="161">
        <v>8512</v>
      </c>
      <c r="G37" s="157" t="s">
        <v>252</v>
      </c>
      <c r="H37" s="157" t="s">
        <v>249</v>
      </c>
      <c r="I37" s="157">
        <v>131.5</v>
      </c>
      <c r="J37" s="157">
        <v>131.5</v>
      </c>
      <c r="K37" s="157"/>
      <c r="L37" s="157">
        <v>51</v>
      </c>
      <c r="M37" s="157">
        <v>96</v>
      </c>
      <c r="N37" s="157">
        <v>131.5</v>
      </c>
      <c r="O37" s="157"/>
      <c r="P37" s="207">
        <v>0</v>
      </c>
      <c r="Q37" s="157">
        <v>0</v>
      </c>
      <c r="R37" s="214"/>
      <c r="S37" s="207">
        <f t="shared" ref="S37:S75" si="2">Q37*$R$9</f>
        <v>0</v>
      </c>
      <c r="T37" s="157">
        <v>0</v>
      </c>
      <c r="U37" s="157"/>
      <c r="V37" s="207">
        <f t="shared" si="1"/>
        <v>0</v>
      </c>
      <c r="W37" s="207">
        <f t="shared" si="0"/>
        <v>0</v>
      </c>
      <c r="X37" s="208"/>
    </row>
    <row r="38" spans="1:24" s="164" customFormat="1" ht="31.2" x14ac:dyDescent="0.3">
      <c r="A38" s="157">
        <v>29</v>
      </c>
      <c r="B38" s="208" t="s">
        <v>840</v>
      </c>
      <c r="C38" s="208" t="s">
        <v>838</v>
      </c>
      <c r="D38" s="208" t="s">
        <v>841</v>
      </c>
      <c r="E38" s="157" t="s">
        <v>32</v>
      </c>
      <c r="F38" s="161">
        <v>8512</v>
      </c>
      <c r="G38" s="157" t="s">
        <v>252</v>
      </c>
      <c r="H38" s="157" t="s">
        <v>309</v>
      </c>
      <c r="I38" s="157">
        <v>235.7</v>
      </c>
      <c r="J38" s="157">
        <v>235.7</v>
      </c>
      <c r="K38" s="157">
        <v>235.7</v>
      </c>
      <c r="L38" s="157">
        <v>38</v>
      </c>
      <c r="M38" s="157">
        <v>223</v>
      </c>
      <c r="N38" s="157"/>
      <c r="O38" s="157"/>
      <c r="P38" s="207"/>
      <c r="Q38" s="157"/>
      <c r="R38" s="214"/>
      <c r="S38" s="207"/>
      <c r="T38" s="157"/>
      <c r="U38" s="157"/>
      <c r="V38" s="207"/>
      <c r="W38" s="207"/>
      <c r="X38" s="208" t="s">
        <v>1101</v>
      </c>
    </row>
    <row r="39" spans="1:24" s="164" customFormat="1" x14ac:dyDescent="0.3">
      <c r="A39" s="157">
        <v>30</v>
      </c>
      <c r="B39" s="235" t="s">
        <v>35</v>
      </c>
      <c r="C39" s="236"/>
      <c r="D39" s="237"/>
      <c r="E39" s="157" t="s">
        <v>32</v>
      </c>
      <c r="F39" s="161">
        <v>8512</v>
      </c>
      <c r="G39" s="157" t="s">
        <v>253</v>
      </c>
      <c r="H39" s="157" t="s">
        <v>249</v>
      </c>
      <c r="I39" s="157">
        <v>265.95999999999998</v>
      </c>
      <c r="J39" s="157">
        <v>265.95999999999998</v>
      </c>
      <c r="K39" s="157">
        <v>0</v>
      </c>
      <c r="L39" s="157">
        <v>33</v>
      </c>
      <c r="M39" s="157">
        <v>245</v>
      </c>
      <c r="N39" s="157">
        <v>260.52999999999997</v>
      </c>
      <c r="O39" s="157"/>
      <c r="P39" s="207">
        <v>0</v>
      </c>
      <c r="Q39" s="157">
        <v>0</v>
      </c>
      <c r="R39" s="214"/>
      <c r="S39" s="207">
        <f t="shared" si="2"/>
        <v>0</v>
      </c>
      <c r="T39" s="157">
        <v>0</v>
      </c>
      <c r="U39" s="157"/>
      <c r="V39" s="207">
        <f t="shared" si="1"/>
        <v>0</v>
      </c>
      <c r="W39" s="207">
        <f t="shared" si="0"/>
        <v>0</v>
      </c>
      <c r="X39" s="208"/>
    </row>
    <row r="40" spans="1:24" s="164" customFormat="1" x14ac:dyDescent="0.3">
      <c r="A40" s="157">
        <v>31</v>
      </c>
      <c r="B40" s="235" t="s">
        <v>35</v>
      </c>
      <c r="C40" s="236"/>
      <c r="D40" s="237"/>
      <c r="E40" s="157" t="s">
        <v>32</v>
      </c>
      <c r="F40" s="161">
        <v>8512</v>
      </c>
      <c r="G40" s="157" t="s">
        <v>254</v>
      </c>
      <c r="H40" s="157" t="s">
        <v>249</v>
      </c>
      <c r="I40" s="157">
        <v>40300</v>
      </c>
      <c r="J40" s="157">
        <v>40300</v>
      </c>
      <c r="K40" s="157"/>
      <c r="L40" s="157">
        <v>4</v>
      </c>
      <c r="M40" s="157">
        <v>208</v>
      </c>
      <c r="N40" s="157">
        <v>259.32</v>
      </c>
      <c r="O40" s="157"/>
      <c r="P40" s="207">
        <v>0</v>
      </c>
      <c r="Q40" s="157">
        <v>0</v>
      </c>
      <c r="R40" s="214"/>
      <c r="S40" s="207">
        <f t="shared" si="2"/>
        <v>0</v>
      </c>
      <c r="T40" s="157">
        <v>0</v>
      </c>
      <c r="U40" s="157"/>
      <c r="V40" s="207">
        <f t="shared" si="1"/>
        <v>0</v>
      </c>
      <c r="W40" s="207">
        <f t="shared" si="0"/>
        <v>0</v>
      </c>
      <c r="X40" s="208"/>
    </row>
    <row r="41" spans="1:24" s="164" customFormat="1" ht="31.2" x14ac:dyDescent="0.3">
      <c r="A41" s="157">
        <v>32</v>
      </c>
      <c r="B41" s="235" t="s">
        <v>35</v>
      </c>
      <c r="C41" s="236"/>
      <c r="D41" s="237"/>
      <c r="E41" s="157" t="s">
        <v>32</v>
      </c>
      <c r="F41" s="161">
        <v>8512</v>
      </c>
      <c r="G41" s="157" t="s">
        <v>255</v>
      </c>
      <c r="H41" s="157" t="s">
        <v>45</v>
      </c>
      <c r="I41" s="157">
        <v>376.71</v>
      </c>
      <c r="J41" s="157">
        <v>376.71</v>
      </c>
      <c r="K41" s="157">
        <v>0</v>
      </c>
      <c r="L41" s="157">
        <v>27</v>
      </c>
      <c r="M41" s="157">
        <v>28</v>
      </c>
      <c r="N41" s="157">
        <v>46.8</v>
      </c>
      <c r="O41" s="157"/>
      <c r="P41" s="207">
        <v>0</v>
      </c>
      <c r="Q41" s="157">
        <v>0</v>
      </c>
      <c r="R41" s="214"/>
      <c r="S41" s="207">
        <f t="shared" si="2"/>
        <v>0</v>
      </c>
      <c r="T41" s="157">
        <v>0</v>
      </c>
      <c r="U41" s="157"/>
      <c r="V41" s="207">
        <f t="shared" si="1"/>
        <v>0</v>
      </c>
      <c r="W41" s="207">
        <f t="shared" si="0"/>
        <v>0</v>
      </c>
      <c r="X41" s="211" t="s">
        <v>537</v>
      </c>
    </row>
    <row r="42" spans="1:24" s="164" customFormat="1" x14ac:dyDescent="0.3">
      <c r="A42" s="157">
        <v>33</v>
      </c>
      <c r="B42" s="235" t="s">
        <v>35</v>
      </c>
      <c r="C42" s="236"/>
      <c r="D42" s="237"/>
      <c r="E42" s="157" t="s">
        <v>32</v>
      </c>
      <c r="F42" s="161">
        <v>8512</v>
      </c>
      <c r="G42" s="181" t="s">
        <v>256</v>
      </c>
      <c r="H42" s="157" t="s">
        <v>36</v>
      </c>
      <c r="I42" s="157">
        <v>88</v>
      </c>
      <c r="J42" s="157">
        <v>88</v>
      </c>
      <c r="K42" s="157">
        <v>0</v>
      </c>
      <c r="L42" s="157">
        <v>27</v>
      </c>
      <c r="M42" s="157">
        <v>27</v>
      </c>
      <c r="N42" s="157">
        <v>12.8</v>
      </c>
      <c r="O42" s="157"/>
      <c r="P42" s="207">
        <v>0</v>
      </c>
      <c r="Q42" s="157">
        <v>0</v>
      </c>
      <c r="R42" s="214"/>
      <c r="S42" s="207">
        <f t="shared" si="2"/>
        <v>0</v>
      </c>
      <c r="T42" s="157">
        <v>0</v>
      </c>
      <c r="U42" s="157"/>
      <c r="V42" s="207">
        <f t="shared" si="1"/>
        <v>0</v>
      </c>
      <c r="W42" s="207">
        <f t="shared" si="0"/>
        <v>0</v>
      </c>
      <c r="X42" s="208"/>
    </row>
    <row r="43" spans="1:24" s="164" customFormat="1" x14ac:dyDescent="0.3">
      <c r="A43" s="157">
        <v>34</v>
      </c>
      <c r="B43" s="235" t="s">
        <v>35</v>
      </c>
      <c r="C43" s="236"/>
      <c r="D43" s="237"/>
      <c r="E43" s="157" t="s">
        <v>32</v>
      </c>
      <c r="F43" s="161">
        <v>8512</v>
      </c>
      <c r="G43" s="157" t="s">
        <v>257</v>
      </c>
      <c r="H43" s="157" t="s">
        <v>45</v>
      </c>
      <c r="I43" s="157">
        <v>141.78</v>
      </c>
      <c r="J43" s="157">
        <v>141.78</v>
      </c>
      <c r="K43" s="157"/>
      <c r="L43" s="157">
        <v>60</v>
      </c>
      <c r="M43" s="157">
        <v>235</v>
      </c>
      <c r="N43" s="157">
        <v>8.7899999999999991</v>
      </c>
      <c r="O43" s="157"/>
      <c r="P43" s="207">
        <v>0</v>
      </c>
      <c r="Q43" s="157">
        <v>0</v>
      </c>
      <c r="R43" s="214"/>
      <c r="S43" s="207">
        <f t="shared" si="2"/>
        <v>0</v>
      </c>
      <c r="T43" s="157">
        <v>0</v>
      </c>
      <c r="U43" s="157"/>
      <c r="V43" s="207">
        <f t="shared" si="1"/>
        <v>0</v>
      </c>
      <c r="W43" s="207">
        <f t="shared" si="0"/>
        <v>0</v>
      </c>
      <c r="X43" s="208"/>
    </row>
    <row r="44" spans="1:24" s="164" customFormat="1" ht="31.2" x14ac:dyDescent="0.3">
      <c r="A44" s="157">
        <v>35</v>
      </c>
      <c r="B44" s="235" t="s">
        <v>35</v>
      </c>
      <c r="C44" s="236"/>
      <c r="D44" s="237"/>
      <c r="E44" s="157" t="s">
        <v>32</v>
      </c>
      <c r="F44" s="161">
        <v>8512</v>
      </c>
      <c r="G44" s="181" t="s">
        <v>258</v>
      </c>
      <c r="H44" s="157" t="s">
        <v>45</v>
      </c>
      <c r="I44" s="157">
        <v>519.82000000000005</v>
      </c>
      <c r="J44" s="157">
        <v>0</v>
      </c>
      <c r="K44" s="157">
        <v>0</v>
      </c>
      <c r="L44" s="157">
        <v>10</v>
      </c>
      <c r="M44" s="157">
        <v>114</v>
      </c>
      <c r="N44" s="157">
        <v>12.85</v>
      </c>
      <c r="O44" s="157"/>
      <c r="P44" s="207">
        <v>0</v>
      </c>
      <c r="Q44" s="157">
        <v>0</v>
      </c>
      <c r="R44" s="214"/>
      <c r="S44" s="207">
        <f t="shared" si="2"/>
        <v>0</v>
      </c>
      <c r="T44" s="157">
        <v>0</v>
      </c>
      <c r="U44" s="157"/>
      <c r="V44" s="207">
        <f t="shared" si="1"/>
        <v>0</v>
      </c>
      <c r="W44" s="207">
        <f t="shared" si="0"/>
        <v>0</v>
      </c>
      <c r="X44" s="211" t="s">
        <v>538</v>
      </c>
    </row>
    <row r="45" spans="1:24" s="164" customFormat="1" x14ac:dyDescent="0.3">
      <c r="A45" s="157">
        <v>36</v>
      </c>
      <c r="B45" s="235" t="s">
        <v>35</v>
      </c>
      <c r="C45" s="236"/>
      <c r="D45" s="237"/>
      <c r="E45" s="157" t="s">
        <v>32</v>
      </c>
      <c r="F45" s="161">
        <v>8512</v>
      </c>
      <c r="G45" s="157" t="s">
        <v>259</v>
      </c>
      <c r="H45" s="157" t="s">
        <v>186</v>
      </c>
      <c r="I45" s="157">
        <v>363.04</v>
      </c>
      <c r="J45" s="157">
        <v>363.04</v>
      </c>
      <c r="K45" s="157">
        <v>0</v>
      </c>
      <c r="L45" s="157">
        <v>9</v>
      </c>
      <c r="M45" s="157">
        <v>94</v>
      </c>
      <c r="N45" s="157">
        <v>363.04</v>
      </c>
      <c r="O45" s="157"/>
      <c r="P45" s="207">
        <v>0</v>
      </c>
      <c r="Q45" s="157">
        <v>0</v>
      </c>
      <c r="R45" s="214"/>
      <c r="S45" s="207">
        <f t="shared" si="2"/>
        <v>0</v>
      </c>
      <c r="T45" s="157">
        <v>0</v>
      </c>
      <c r="U45" s="157"/>
      <c r="V45" s="207">
        <f t="shared" si="1"/>
        <v>0</v>
      </c>
      <c r="W45" s="207">
        <f t="shared" si="0"/>
        <v>0</v>
      </c>
      <c r="X45" s="208"/>
    </row>
    <row r="46" spans="1:24" s="164" customFormat="1" ht="31.2" x14ac:dyDescent="0.3">
      <c r="A46" s="157">
        <v>37</v>
      </c>
      <c r="B46" s="235" t="s">
        <v>35</v>
      </c>
      <c r="C46" s="236"/>
      <c r="D46" s="237"/>
      <c r="E46" s="157" t="s">
        <v>32</v>
      </c>
      <c r="F46" s="161">
        <v>8512</v>
      </c>
      <c r="G46" s="157" t="s">
        <v>260</v>
      </c>
      <c r="H46" s="157" t="s">
        <v>45</v>
      </c>
      <c r="I46" s="157">
        <v>572.15</v>
      </c>
      <c r="J46" s="157">
        <v>572.15</v>
      </c>
      <c r="K46" s="157">
        <v>0</v>
      </c>
      <c r="L46" s="157">
        <v>27</v>
      </c>
      <c r="M46" s="157">
        <v>24</v>
      </c>
      <c r="N46" s="157">
        <v>12</v>
      </c>
      <c r="O46" s="157"/>
      <c r="P46" s="207">
        <v>0</v>
      </c>
      <c r="Q46" s="157">
        <v>0</v>
      </c>
      <c r="R46" s="214"/>
      <c r="S46" s="207">
        <f t="shared" si="2"/>
        <v>0</v>
      </c>
      <c r="T46" s="157">
        <v>0</v>
      </c>
      <c r="U46" s="157"/>
      <c r="V46" s="207">
        <f t="shared" si="1"/>
        <v>0</v>
      </c>
      <c r="W46" s="207">
        <f t="shared" si="0"/>
        <v>0</v>
      </c>
      <c r="X46" s="211" t="s">
        <v>1161</v>
      </c>
    </row>
    <row r="47" spans="1:24" s="164" customFormat="1" ht="31.2" x14ac:dyDescent="0.3">
      <c r="A47" s="157">
        <v>38</v>
      </c>
      <c r="B47" s="235" t="s">
        <v>35</v>
      </c>
      <c r="C47" s="236"/>
      <c r="D47" s="237"/>
      <c r="E47" s="157" t="s">
        <v>32</v>
      </c>
      <c r="F47" s="161">
        <v>8512</v>
      </c>
      <c r="G47" s="157" t="s">
        <v>261</v>
      </c>
      <c r="H47" s="157" t="s">
        <v>45</v>
      </c>
      <c r="I47" s="157">
        <v>536.69000000000005</v>
      </c>
      <c r="J47" s="157">
        <v>536.69000000000005</v>
      </c>
      <c r="K47" s="157">
        <v>0</v>
      </c>
      <c r="L47" s="157">
        <v>9</v>
      </c>
      <c r="M47" s="157">
        <v>95</v>
      </c>
      <c r="N47" s="157">
        <v>11.6</v>
      </c>
      <c r="O47" s="157"/>
      <c r="P47" s="207">
        <v>0</v>
      </c>
      <c r="Q47" s="157">
        <v>0</v>
      </c>
      <c r="R47" s="214"/>
      <c r="S47" s="207">
        <f t="shared" si="2"/>
        <v>0</v>
      </c>
      <c r="T47" s="157">
        <v>0</v>
      </c>
      <c r="U47" s="157"/>
      <c r="V47" s="207">
        <f t="shared" si="1"/>
        <v>0</v>
      </c>
      <c r="W47" s="207">
        <f t="shared" si="0"/>
        <v>0</v>
      </c>
      <c r="X47" s="211" t="s">
        <v>578</v>
      </c>
    </row>
    <row r="48" spans="1:24" s="164" customFormat="1" x14ac:dyDescent="0.3">
      <c r="A48" s="157">
        <v>39</v>
      </c>
      <c r="B48" s="235" t="s">
        <v>35</v>
      </c>
      <c r="C48" s="236"/>
      <c r="D48" s="237"/>
      <c r="E48" s="157" t="s">
        <v>32</v>
      </c>
      <c r="F48" s="161">
        <v>8512</v>
      </c>
      <c r="G48" s="181" t="s">
        <v>262</v>
      </c>
      <c r="H48" s="157" t="s">
        <v>45</v>
      </c>
      <c r="I48" s="157">
        <v>1151.05</v>
      </c>
      <c r="J48" s="157">
        <v>1151.05</v>
      </c>
      <c r="K48" s="157">
        <v>0</v>
      </c>
      <c r="L48" s="157">
        <v>10</v>
      </c>
      <c r="M48" s="157">
        <v>108</v>
      </c>
      <c r="N48" s="157">
        <v>257.33999999999997</v>
      </c>
      <c r="O48" s="157"/>
      <c r="P48" s="207">
        <v>0</v>
      </c>
      <c r="Q48" s="157">
        <v>0</v>
      </c>
      <c r="R48" s="214"/>
      <c r="S48" s="207">
        <f t="shared" si="2"/>
        <v>0</v>
      </c>
      <c r="T48" s="157">
        <v>0</v>
      </c>
      <c r="U48" s="157"/>
      <c r="V48" s="207">
        <f t="shared" si="1"/>
        <v>0</v>
      </c>
      <c r="W48" s="207">
        <f t="shared" si="0"/>
        <v>0</v>
      </c>
      <c r="X48" s="208" t="s">
        <v>1093</v>
      </c>
    </row>
    <row r="49" spans="1:24" s="164" customFormat="1" ht="62.4" x14ac:dyDescent="0.3">
      <c r="A49" s="157">
        <v>40</v>
      </c>
      <c r="B49" s="161" t="s">
        <v>842</v>
      </c>
      <c r="C49" s="161" t="s">
        <v>843</v>
      </c>
      <c r="D49" s="161" t="s">
        <v>844</v>
      </c>
      <c r="E49" s="157" t="s">
        <v>32</v>
      </c>
      <c r="F49" s="161">
        <v>8512</v>
      </c>
      <c r="G49" s="181" t="s">
        <v>263</v>
      </c>
      <c r="H49" s="157" t="s">
        <v>67</v>
      </c>
      <c r="I49" s="157">
        <v>147</v>
      </c>
      <c r="J49" s="157">
        <v>0</v>
      </c>
      <c r="K49" s="157">
        <v>147</v>
      </c>
      <c r="L49" s="157">
        <v>77</v>
      </c>
      <c r="M49" s="157">
        <v>8</v>
      </c>
      <c r="N49" s="157"/>
      <c r="O49" s="157"/>
      <c r="P49" s="207"/>
      <c r="Q49" s="157">
        <v>147</v>
      </c>
      <c r="R49" s="214"/>
      <c r="S49" s="207">
        <f>Q49*$R$9</f>
        <v>12700065</v>
      </c>
      <c r="T49" s="157">
        <v>147</v>
      </c>
      <c r="U49" s="157"/>
      <c r="V49" s="207">
        <f>T49*U9</f>
        <v>15193479</v>
      </c>
      <c r="W49" s="207">
        <f>P49+S49+V49</f>
        <v>27893544</v>
      </c>
      <c r="X49" s="208" t="s">
        <v>1102</v>
      </c>
    </row>
    <row r="50" spans="1:24" s="164" customFormat="1" ht="46.8" x14ac:dyDescent="0.3">
      <c r="A50" s="157">
        <v>41</v>
      </c>
      <c r="B50" s="235" t="s">
        <v>35</v>
      </c>
      <c r="C50" s="236"/>
      <c r="D50" s="237"/>
      <c r="E50" s="157" t="s">
        <v>32</v>
      </c>
      <c r="F50" s="161">
        <v>8512</v>
      </c>
      <c r="G50" s="181" t="s">
        <v>139</v>
      </c>
      <c r="H50" s="157" t="s">
        <v>45</v>
      </c>
      <c r="I50" s="157">
        <v>85.72</v>
      </c>
      <c r="J50" s="157">
        <v>85.72</v>
      </c>
      <c r="K50" s="157">
        <v>0</v>
      </c>
      <c r="L50" s="157">
        <v>25</v>
      </c>
      <c r="M50" s="157">
        <v>223</v>
      </c>
      <c r="N50" s="157"/>
      <c r="O50" s="157"/>
      <c r="P50" s="207">
        <f t="shared" ref="P50:P53" si="3">N50*$O$9</f>
        <v>0</v>
      </c>
      <c r="Q50" s="157"/>
      <c r="R50" s="214"/>
      <c r="S50" s="207">
        <f t="shared" si="2"/>
        <v>0</v>
      </c>
      <c r="T50" s="157"/>
      <c r="U50" s="157"/>
      <c r="V50" s="207">
        <f t="shared" si="1"/>
        <v>0</v>
      </c>
      <c r="W50" s="207">
        <f t="shared" si="0"/>
        <v>0</v>
      </c>
      <c r="X50" s="208" t="s">
        <v>1099</v>
      </c>
    </row>
    <row r="51" spans="1:24" s="164" customFormat="1" x14ac:dyDescent="0.3">
      <c r="A51" s="157">
        <v>42</v>
      </c>
      <c r="B51" s="158"/>
      <c r="C51" s="158"/>
      <c r="D51" s="158"/>
      <c r="E51" s="157" t="s">
        <v>32</v>
      </c>
      <c r="F51" s="161">
        <v>8512</v>
      </c>
      <c r="G51" s="181" t="s">
        <v>264</v>
      </c>
      <c r="H51" s="157" t="s">
        <v>43</v>
      </c>
      <c r="I51" s="157">
        <v>1052.1400000000001</v>
      </c>
      <c r="J51" s="157">
        <v>1052.1400000000001</v>
      </c>
      <c r="K51" s="157"/>
      <c r="L51" s="157">
        <v>10</v>
      </c>
      <c r="M51" s="157">
        <v>113</v>
      </c>
      <c r="N51" s="157">
        <v>1052.1400000000001</v>
      </c>
      <c r="O51" s="157"/>
      <c r="P51" s="207">
        <f>+N51*O9</f>
        <v>33454895.580000002</v>
      </c>
      <c r="Q51" s="157"/>
      <c r="R51" s="214"/>
      <c r="S51" s="207"/>
      <c r="T51" s="157"/>
      <c r="U51" s="157"/>
      <c r="V51" s="207"/>
      <c r="W51" s="207">
        <f t="shared" si="0"/>
        <v>33454895.580000002</v>
      </c>
      <c r="X51" s="208"/>
    </row>
    <row r="52" spans="1:24" s="164" customFormat="1" ht="31.2" x14ac:dyDescent="0.3">
      <c r="A52" s="157">
        <v>43</v>
      </c>
      <c r="B52" s="235" t="s">
        <v>35</v>
      </c>
      <c r="C52" s="236"/>
      <c r="D52" s="237"/>
      <c r="E52" s="157" t="s">
        <v>32</v>
      </c>
      <c r="F52" s="161">
        <v>8512</v>
      </c>
      <c r="G52" s="157" t="s">
        <v>265</v>
      </c>
      <c r="H52" s="157" t="s">
        <v>45</v>
      </c>
      <c r="I52" s="157">
        <v>579.66</v>
      </c>
      <c r="J52" s="157">
        <v>579.66</v>
      </c>
      <c r="K52" s="157">
        <v>0</v>
      </c>
      <c r="L52" s="157">
        <v>9</v>
      </c>
      <c r="M52" s="157">
        <v>124</v>
      </c>
      <c r="N52" s="157">
        <v>10.5</v>
      </c>
      <c r="O52" s="157"/>
      <c r="P52" s="207">
        <v>0</v>
      </c>
      <c r="Q52" s="157">
        <v>0</v>
      </c>
      <c r="R52" s="214"/>
      <c r="S52" s="207">
        <f t="shared" si="2"/>
        <v>0</v>
      </c>
      <c r="T52" s="157">
        <v>0</v>
      </c>
      <c r="U52" s="157"/>
      <c r="V52" s="207">
        <f t="shared" si="1"/>
        <v>0</v>
      </c>
      <c r="W52" s="207">
        <f t="shared" si="0"/>
        <v>0</v>
      </c>
      <c r="X52" s="211" t="s">
        <v>579</v>
      </c>
    </row>
    <row r="53" spans="1:24" s="164" customFormat="1" ht="46.8" x14ac:dyDescent="0.3">
      <c r="A53" s="157">
        <v>44</v>
      </c>
      <c r="B53" s="157" t="s">
        <v>694</v>
      </c>
      <c r="C53" s="157" t="s">
        <v>695</v>
      </c>
      <c r="D53" s="157" t="s">
        <v>270</v>
      </c>
      <c r="E53" s="157" t="s">
        <v>32</v>
      </c>
      <c r="F53" s="161">
        <v>8512</v>
      </c>
      <c r="G53" s="157" t="s">
        <v>266</v>
      </c>
      <c r="H53" s="157" t="s">
        <v>696</v>
      </c>
      <c r="I53" s="157">
        <v>87</v>
      </c>
      <c r="J53" s="157">
        <v>0</v>
      </c>
      <c r="K53" s="157">
        <v>87</v>
      </c>
      <c r="L53" s="157">
        <v>74</v>
      </c>
      <c r="M53" s="157">
        <v>31</v>
      </c>
      <c r="N53" s="157">
        <v>0</v>
      </c>
      <c r="O53" s="157"/>
      <c r="P53" s="207">
        <f t="shared" si="3"/>
        <v>0</v>
      </c>
      <c r="Q53" s="157">
        <v>87</v>
      </c>
      <c r="R53" s="214"/>
      <c r="S53" s="207">
        <f>Q53*$R$9</f>
        <v>7516365</v>
      </c>
      <c r="T53" s="157">
        <v>0</v>
      </c>
      <c r="U53" s="157"/>
      <c r="V53" s="207">
        <f t="shared" si="1"/>
        <v>0</v>
      </c>
      <c r="W53" s="207">
        <f t="shared" si="0"/>
        <v>7516365</v>
      </c>
      <c r="X53" s="161" t="s">
        <v>1100</v>
      </c>
    </row>
    <row r="54" spans="1:24" s="164" customFormat="1" ht="31.2" x14ac:dyDescent="0.3">
      <c r="A54" s="157">
        <v>45</v>
      </c>
      <c r="B54" s="235" t="s">
        <v>35</v>
      </c>
      <c r="C54" s="236"/>
      <c r="D54" s="237"/>
      <c r="E54" s="157" t="s">
        <v>32</v>
      </c>
      <c r="F54" s="157">
        <v>8512</v>
      </c>
      <c r="G54" s="157" t="s">
        <v>267</v>
      </c>
      <c r="H54" s="157" t="s">
        <v>123</v>
      </c>
      <c r="I54" s="157">
        <v>24.27</v>
      </c>
      <c r="J54" s="157">
        <v>24.27</v>
      </c>
      <c r="K54" s="157">
        <v>0</v>
      </c>
      <c r="L54" s="157">
        <v>75</v>
      </c>
      <c r="M54" s="157">
        <v>233</v>
      </c>
      <c r="N54" s="157">
        <v>1.4</v>
      </c>
      <c r="O54" s="157"/>
      <c r="P54" s="207">
        <v>0</v>
      </c>
      <c r="Q54" s="157">
        <v>0</v>
      </c>
      <c r="R54" s="214"/>
      <c r="S54" s="207">
        <f t="shared" si="2"/>
        <v>0</v>
      </c>
      <c r="T54" s="157">
        <v>0</v>
      </c>
      <c r="U54" s="157"/>
      <c r="V54" s="207">
        <f t="shared" si="1"/>
        <v>0</v>
      </c>
      <c r="W54" s="207">
        <f t="shared" si="0"/>
        <v>0</v>
      </c>
      <c r="X54" s="208" t="s">
        <v>1127</v>
      </c>
    </row>
    <row r="55" spans="1:24" s="164" customFormat="1" ht="31.2" x14ac:dyDescent="0.3">
      <c r="A55" s="157">
        <v>46</v>
      </c>
      <c r="B55" s="157" t="s">
        <v>268</v>
      </c>
      <c r="C55" s="157" t="s">
        <v>269</v>
      </c>
      <c r="D55" s="157" t="s">
        <v>270</v>
      </c>
      <c r="E55" s="157" t="s">
        <v>32</v>
      </c>
      <c r="F55" s="157">
        <v>8512</v>
      </c>
      <c r="G55" s="157" t="s">
        <v>271</v>
      </c>
      <c r="H55" s="157" t="s">
        <v>123</v>
      </c>
      <c r="I55" s="157">
        <v>257</v>
      </c>
      <c r="J55" s="157">
        <v>257</v>
      </c>
      <c r="K55" s="157">
        <v>99</v>
      </c>
      <c r="L55" s="157">
        <v>75</v>
      </c>
      <c r="M55" s="157">
        <v>232</v>
      </c>
      <c r="N55" s="157">
        <v>4.3</v>
      </c>
      <c r="O55" s="157"/>
      <c r="P55" s="207">
        <f>N55*$O$9</f>
        <v>136727.1</v>
      </c>
      <c r="Q55" s="157">
        <v>0</v>
      </c>
      <c r="R55" s="214"/>
      <c r="S55" s="207">
        <f t="shared" si="2"/>
        <v>0</v>
      </c>
      <c r="T55" s="157">
        <v>0</v>
      </c>
      <c r="U55" s="157"/>
      <c r="V55" s="207">
        <f t="shared" si="1"/>
        <v>0</v>
      </c>
      <c r="W55" s="207">
        <f t="shared" si="0"/>
        <v>136727.1</v>
      </c>
      <c r="X55" s="161" t="s">
        <v>1098</v>
      </c>
    </row>
    <row r="56" spans="1:24" s="164" customFormat="1" x14ac:dyDescent="0.3">
      <c r="A56" s="157">
        <v>47</v>
      </c>
      <c r="B56" s="157" t="s">
        <v>109</v>
      </c>
      <c r="C56" s="157" t="s">
        <v>638</v>
      </c>
      <c r="D56" s="157" t="s">
        <v>270</v>
      </c>
      <c r="E56" s="157" t="s">
        <v>32</v>
      </c>
      <c r="F56" s="157">
        <v>8512</v>
      </c>
      <c r="G56" s="157" t="s">
        <v>272</v>
      </c>
      <c r="H56" s="157" t="s">
        <v>45</v>
      </c>
      <c r="I56" s="157">
        <v>323</v>
      </c>
      <c r="J56" s="157">
        <v>323</v>
      </c>
      <c r="K56" s="157">
        <v>137</v>
      </c>
      <c r="L56" s="157">
        <v>75</v>
      </c>
      <c r="M56" s="157">
        <v>231</v>
      </c>
      <c r="N56" s="157">
        <v>5.9</v>
      </c>
      <c r="O56" s="157"/>
      <c r="P56" s="207">
        <f>N56*$O$9</f>
        <v>187602.30000000002</v>
      </c>
      <c r="Q56" s="157">
        <v>0</v>
      </c>
      <c r="R56" s="214"/>
      <c r="S56" s="207">
        <f t="shared" si="2"/>
        <v>0</v>
      </c>
      <c r="T56" s="157">
        <v>0</v>
      </c>
      <c r="U56" s="157"/>
      <c r="V56" s="207">
        <f t="shared" si="1"/>
        <v>0</v>
      </c>
      <c r="W56" s="207">
        <f t="shared" si="0"/>
        <v>187602.30000000002</v>
      </c>
      <c r="X56" s="161" t="s">
        <v>1128</v>
      </c>
    </row>
    <row r="57" spans="1:24" s="164" customFormat="1" ht="31.2" x14ac:dyDescent="0.3">
      <c r="A57" s="157">
        <v>48</v>
      </c>
      <c r="B57" s="158"/>
      <c r="C57" s="158"/>
      <c r="D57" s="158"/>
      <c r="E57" s="157" t="s">
        <v>32</v>
      </c>
      <c r="F57" s="161">
        <v>8512</v>
      </c>
      <c r="G57" s="181" t="s">
        <v>273</v>
      </c>
      <c r="H57" s="157" t="s">
        <v>235</v>
      </c>
      <c r="I57" s="157">
        <v>56.08</v>
      </c>
      <c r="J57" s="157">
        <v>56.08</v>
      </c>
      <c r="K57" s="157">
        <v>0</v>
      </c>
      <c r="L57" s="157">
        <v>10</v>
      </c>
      <c r="M57" s="157">
        <v>110</v>
      </c>
      <c r="N57" s="157">
        <v>19.28</v>
      </c>
      <c r="O57" s="157"/>
      <c r="P57" s="207">
        <f>+N57*O9</f>
        <v>613046.16</v>
      </c>
      <c r="Q57" s="157">
        <v>0</v>
      </c>
      <c r="R57" s="214"/>
      <c r="S57" s="207">
        <f t="shared" si="2"/>
        <v>0</v>
      </c>
      <c r="T57" s="157">
        <v>0</v>
      </c>
      <c r="U57" s="157"/>
      <c r="V57" s="207">
        <f t="shared" si="1"/>
        <v>0</v>
      </c>
      <c r="W57" s="207">
        <f t="shared" si="0"/>
        <v>613046.16</v>
      </c>
      <c r="X57" s="211" t="s">
        <v>539</v>
      </c>
    </row>
    <row r="58" spans="1:24" s="164" customFormat="1" ht="31.2" x14ac:dyDescent="0.3">
      <c r="A58" s="157">
        <v>49</v>
      </c>
      <c r="B58" s="235" t="s">
        <v>35</v>
      </c>
      <c r="C58" s="236"/>
      <c r="D58" s="237"/>
      <c r="E58" s="157" t="s">
        <v>32</v>
      </c>
      <c r="F58" s="161">
        <v>8512</v>
      </c>
      <c r="G58" s="181" t="s">
        <v>274</v>
      </c>
      <c r="H58" s="157" t="s">
        <v>45</v>
      </c>
      <c r="I58" s="157">
        <v>13.65</v>
      </c>
      <c r="J58" s="157">
        <v>13.65</v>
      </c>
      <c r="K58" s="157">
        <v>0</v>
      </c>
      <c r="L58" s="157">
        <v>19</v>
      </c>
      <c r="M58" s="157">
        <v>170</v>
      </c>
      <c r="N58" s="157">
        <v>7.9</v>
      </c>
      <c r="O58" s="157"/>
      <c r="P58" s="207">
        <v>0</v>
      </c>
      <c r="Q58" s="157">
        <v>0</v>
      </c>
      <c r="R58" s="214"/>
      <c r="S58" s="207">
        <f t="shared" si="2"/>
        <v>0</v>
      </c>
      <c r="T58" s="157">
        <v>0</v>
      </c>
      <c r="U58" s="157"/>
      <c r="V58" s="207">
        <f t="shared" si="1"/>
        <v>0</v>
      </c>
      <c r="W58" s="207">
        <f t="shared" si="0"/>
        <v>0</v>
      </c>
      <c r="X58" s="211" t="s">
        <v>540</v>
      </c>
    </row>
    <row r="59" spans="1:24" s="164" customFormat="1" ht="31.2" x14ac:dyDescent="0.3">
      <c r="A59" s="157">
        <v>50</v>
      </c>
      <c r="B59" s="157" t="s">
        <v>275</v>
      </c>
      <c r="C59" s="157" t="s">
        <v>276</v>
      </c>
      <c r="D59" s="157" t="s">
        <v>277</v>
      </c>
      <c r="E59" s="157" t="s">
        <v>32</v>
      </c>
      <c r="F59" s="161">
        <v>8512</v>
      </c>
      <c r="G59" s="181" t="s">
        <v>278</v>
      </c>
      <c r="H59" s="157" t="s">
        <v>45</v>
      </c>
      <c r="I59" s="157">
        <v>54.87</v>
      </c>
      <c r="J59" s="157">
        <v>54.87</v>
      </c>
      <c r="K59" s="157">
        <v>41.08</v>
      </c>
      <c r="L59" s="157">
        <v>19</v>
      </c>
      <c r="M59" s="157">
        <v>152</v>
      </c>
      <c r="N59" s="157">
        <v>6.8</v>
      </c>
      <c r="O59" s="157"/>
      <c r="P59" s="207">
        <f>N59*$O$9</f>
        <v>216219.6</v>
      </c>
      <c r="Q59" s="157">
        <v>41.1</v>
      </c>
      <c r="R59" s="214"/>
      <c r="S59" s="207">
        <f>Q59*$R$9</f>
        <v>3550834.5</v>
      </c>
      <c r="T59" s="157">
        <v>0</v>
      </c>
      <c r="U59" s="157"/>
      <c r="V59" s="207">
        <f t="shared" si="1"/>
        <v>0</v>
      </c>
      <c r="W59" s="207">
        <f t="shared" si="0"/>
        <v>3767054.1</v>
      </c>
      <c r="X59" s="211" t="s">
        <v>541</v>
      </c>
    </row>
    <row r="60" spans="1:24" s="164" customFormat="1" ht="31.2" x14ac:dyDescent="0.3">
      <c r="A60" s="157">
        <v>51</v>
      </c>
      <c r="B60" s="208" t="s">
        <v>845</v>
      </c>
      <c r="C60" s="208" t="s">
        <v>846</v>
      </c>
      <c r="D60" s="208" t="s">
        <v>847</v>
      </c>
      <c r="E60" s="157" t="s">
        <v>32</v>
      </c>
      <c r="F60" s="161">
        <v>8512</v>
      </c>
      <c r="G60" s="181" t="s">
        <v>279</v>
      </c>
      <c r="H60" s="157" t="s">
        <v>45</v>
      </c>
      <c r="I60" s="157">
        <v>626</v>
      </c>
      <c r="J60" s="157">
        <v>626</v>
      </c>
      <c r="K60" s="157">
        <v>0</v>
      </c>
      <c r="L60" s="157">
        <v>14</v>
      </c>
      <c r="M60" s="157">
        <v>33</v>
      </c>
      <c r="N60" s="157">
        <v>3.3</v>
      </c>
      <c r="O60" s="157"/>
      <c r="P60" s="207">
        <f>N60*$O$9</f>
        <v>104930.09999999999</v>
      </c>
      <c r="Q60" s="157">
        <v>0</v>
      </c>
      <c r="R60" s="214"/>
      <c r="S60" s="207">
        <f t="shared" si="2"/>
        <v>0</v>
      </c>
      <c r="T60" s="157">
        <v>0</v>
      </c>
      <c r="U60" s="157"/>
      <c r="V60" s="207">
        <f t="shared" si="1"/>
        <v>0</v>
      </c>
      <c r="W60" s="207">
        <f t="shared" si="0"/>
        <v>104930.09999999999</v>
      </c>
      <c r="X60" s="208"/>
    </row>
    <row r="61" spans="1:24" s="164" customFormat="1" x14ac:dyDescent="0.3">
      <c r="A61" s="157">
        <v>52</v>
      </c>
      <c r="B61" s="235" t="s">
        <v>35</v>
      </c>
      <c r="C61" s="236"/>
      <c r="D61" s="237"/>
      <c r="E61" s="157" t="s">
        <v>32</v>
      </c>
      <c r="F61" s="161">
        <v>8512</v>
      </c>
      <c r="G61" s="181" t="s">
        <v>281</v>
      </c>
      <c r="H61" s="157" t="s">
        <v>123</v>
      </c>
      <c r="I61" s="157">
        <v>43.28</v>
      </c>
      <c r="J61" s="157">
        <v>43.28</v>
      </c>
      <c r="K61" s="157">
        <v>0</v>
      </c>
      <c r="L61" s="157">
        <v>27</v>
      </c>
      <c r="M61" s="157">
        <v>90</v>
      </c>
      <c r="N61" s="157">
        <v>12.7</v>
      </c>
      <c r="O61" s="157"/>
      <c r="P61" s="207">
        <v>0</v>
      </c>
      <c r="Q61" s="157">
        <v>0</v>
      </c>
      <c r="R61" s="214"/>
      <c r="S61" s="207">
        <f t="shared" si="2"/>
        <v>0</v>
      </c>
      <c r="T61" s="157">
        <v>0</v>
      </c>
      <c r="U61" s="157"/>
      <c r="V61" s="207">
        <f t="shared" si="1"/>
        <v>0</v>
      </c>
      <c r="W61" s="207">
        <f t="shared" si="0"/>
        <v>0</v>
      </c>
      <c r="X61" s="208"/>
    </row>
    <row r="62" spans="1:24" s="164" customFormat="1" x14ac:dyDescent="0.3">
      <c r="A62" s="157">
        <v>53</v>
      </c>
      <c r="B62" s="158"/>
      <c r="C62" s="158"/>
      <c r="D62" s="158"/>
      <c r="E62" s="157" t="s">
        <v>32</v>
      </c>
      <c r="F62" s="157">
        <v>8512</v>
      </c>
      <c r="G62" s="157" t="s">
        <v>282</v>
      </c>
      <c r="H62" s="157" t="s">
        <v>45</v>
      </c>
      <c r="I62" s="157">
        <v>79</v>
      </c>
      <c r="J62" s="157">
        <v>79</v>
      </c>
      <c r="K62" s="157">
        <v>59</v>
      </c>
      <c r="L62" s="157">
        <v>72</v>
      </c>
      <c r="M62" s="157">
        <v>206</v>
      </c>
      <c r="N62" s="157">
        <v>40</v>
      </c>
      <c r="O62" s="157"/>
      <c r="P62" s="207">
        <f>+N62*O9</f>
        <v>1271880</v>
      </c>
      <c r="Q62" s="157">
        <v>59</v>
      </c>
      <c r="R62" s="214"/>
      <c r="S62" s="207">
        <f>Q62*$R$9</f>
        <v>5097305</v>
      </c>
      <c r="T62" s="157">
        <v>0</v>
      </c>
      <c r="U62" s="157"/>
      <c r="V62" s="207">
        <f t="shared" si="1"/>
        <v>0</v>
      </c>
      <c r="W62" s="207">
        <f t="shared" si="0"/>
        <v>6369185</v>
      </c>
      <c r="X62" s="208"/>
    </row>
    <row r="63" spans="1:24" s="164" customFormat="1" x14ac:dyDescent="0.3">
      <c r="A63" s="157">
        <v>54</v>
      </c>
      <c r="B63" s="235" t="s">
        <v>35</v>
      </c>
      <c r="C63" s="236"/>
      <c r="D63" s="237"/>
      <c r="E63" s="157" t="s">
        <v>32</v>
      </c>
      <c r="F63" s="157">
        <v>8512</v>
      </c>
      <c r="G63" s="157" t="s">
        <v>282</v>
      </c>
      <c r="H63" s="157" t="s">
        <v>235</v>
      </c>
      <c r="I63" s="157">
        <v>964.67</v>
      </c>
      <c r="J63" s="157">
        <v>964.67</v>
      </c>
      <c r="K63" s="157">
        <v>0</v>
      </c>
      <c r="L63" s="157">
        <v>72</v>
      </c>
      <c r="M63" s="157">
        <v>208</v>
      </c>
      <c r="N63" s="157"/>
      <c r="O63" s="157"/>
      <c r="P63" s="207">
        <v>0</v>
      </c>
      <c r="Q63" s="157"/>
      <c r="R63" s="214"/>
      <c r="S63" s="207"/>
      <c r="T63" s="157"/>
      <c r="U63" s="157"/>
      <c r="V63" s="207"/>
      <c r="W63" s="207"/>
      <c r="X63" s="208"/>
    </row>
    <row r="64" spans="1:24" s="164" customFormat="1" ht="46.8" x14ac:dyDescent="0.3">
      <c r="A64" s="157">
        <v>55</v>
      </c>
      <c r="B64" s="157" t="s">
        <v>629</v>
      </c>
      <c r="C64" s="157" t="s">
        <v>298</v>
      </c>
      <c r="D64" s="157" t="s">
        <v>630</v>
      </c>
      <c r="E64" s="157" t="s">
        <v>32</v>
      </c>
      <c r="F64" s="161">
        <v>8512</v>
      </c>
      <c r="G64" s="181" t="s">
        <v>283</v>
      </c>
      <c r="H64" s="157" t="s">
        <v>123</v>
      </c>
      <c r="I64" s="157">
        <v>79</v>
      </c>
      <c r="J64" s="157">
        <v>79</v>
      </c>
      <c r="K64" s="157">
        <v>59</v>
      </c>
      <c r="L64" s="157">
        <v>72</v>
      </c>
      <c r="M64" s="157">
        <v>205</v>
      </c>
      <c r="N64" s="157">
        <v>13.3</v>
      </c>
      <c r="O64" s="157"/>
      <c r="P64" s="207">
        <f>N64*$O$9</f>
        <v>422900.10000000003</v>
      </c>
      <c r="Q64" s="157">
        <v>59</v>
      </c>
      <c r="R64" s="214"/>
      <c r="S64" s="207">
        <f>Q64*$R$9</f>
        <v>5097305</v>
      </c>
      <c r="T64" s="157">
        <v>0</v>
      </c>
      <c r="U64" s="157"/>
      <c r="V64" s="207">
        <f t="shared" si="1"/>
        <v>0</v>
      </c>
      <c r="W64" s="207">
        <f t="shared" si="0"/>
        <v>5520205.0999999996</v>
      </c>
      <c r="X64" s="208" t="s">
        <v>1129</v>
      </c>
    </row>
    <row r="65" spans="1:24" s="164" customFormat="1" x14ac:dyDescent="0.3">
      <c r="A65" s="157">
        <v>56</v>
      </c>
      <c r="B65" s="235" t="s">
        <v>35</v>
      </c>
      <c r="C65" s="236"/>
      <c r="D65" s="237"/>
      <c r="E65" s="157" t="s">
        <v>32</v>
      </c>
      <c r="F65" s="161">
        <v>8512</v>
      </c>
      <c r="G65" s="181" t="s">
        <v>284</v>
      </c>
      <c r="H65" s="157" t="s">
        <v>45</v>
      </c>
      <c r="I65" s="157">
        <v>565.51</v>
      </c>
      <c r="J65" s="157">
        <v>565.51</v>
      </c>
      <c r="K65" s="157">
        <v>0</v>
      </c>
      <c r="L65" s="157">
        <v>23</v>
      </c>
      <c r="M65" s="157">
        <v>244</v>
      </c>
      <c r="N65" s="157">
        <v>145.4</v>
      </c>
      <c r="O65" s="157"/>
      <c r="P65" s="207">
        <v>0</v>
      </c>
      <c r="Q65" s="157">
        <v>0</v>
      </c>
      <c r="R65" s="214"/>
      <c r="S65" s="207">
        <f t="shared" si="2"/>
        <v>0</v>
      </c>
      <c r="T65" s="157">
        <v>0</v>
      </c>
      <c r="U65" s="157"/>
      <c r="V65" s="207">
        <f t="shared" si="1"/>
        <v>0</v>
      </c>
      <c r="W65" s="207">
        <f t="shared" si="0"/>
        <v>0</v>
      </c>
      <c r="X65" s="208"/>
    </row>
    <row r="66" spans="1:24" s="164" customFormat="1" x14ac:dyDescent="0.3">
      <c r="A66" s="157">
        <v>57</v>
      </c>
      <c r="B66" s="235" t="s">
        <v>35</v>
      </c>
      <c r="C66" s="236"/>
      <c r="D66" s="237"/>
      <c r="E66" s="157" t="s">
        <v>32</v>
      </c>
      <c r="F66" s="161">
        <v>8512</v>
      </c>
      <c r="G66" s="181" t="s">
        <v>285</v>
      </c>
      <c r="H66" s="157" t="s">
        <v>186</v>
      </c>
      <c r="I66" s="157">
        <v>157.62</v>
      </c>
      <c r="J66" s="157">
        <v>157.62</v>
      </c>
      <c r="K66" s="157">
        <v>0</v>
      </c>
      <c r="L66" s="157">
        <v>27</v>
      </c>
      <c r="M66" s="157">
        <v>10</v>
      </c>
      <c r="N66" s="157">
        <v>157.62</v>
      </c>
      <c r="O66" s="157"/>
      <c r="P66" s="207">
        <v>0</v>
      </c>
      <c r="Q66" s="157">
        <v>0</v>
      </c>
      <c r="R66" s="214"/>
      <c r="S66" s="207">
        <f t="shared" si="2"/>
        <v>0</v>
      </c>
      <c r="T66" s="157">
        <v>0</v>
      </c>
      <c r="U66" s="157"/>
      <c r="V66" s="207">
        <f t="shared" si="1"/>
        <v>0</v>
      </c>
      <c r="W66" s="207">
        <f t="shared" si="0"/>
        <v>0</v>
      </c>
      <c r="X66" s="208"/>
    </row>
    <row r="67" spans="1:24" s="164" customFormat="1" ht="140.4" x14ac:dyDescent="0.3">
      <c r="A67" s="157">
        <v>58</v>
      </c>
      <c r="B67" s="161" t="s">
        <v>848</v>
      </c>
      <c r="C67" s="161" t="s">
        <v>849</v>
      </c>
      <c r="D67" s="161" t="s">
        <v>850</v>
      </c>
      <c r="E67" s="157" t="s">
        <v>32</v>
      </c>
      <c r="F67" s="161">
        <v>8512</v>
      </c>
      <c r="G67" s="181" t="s">
        <v>286</v>
      </c>
      <c r="H67" s="157" t="s">
        <v>45</v>
      </c>
      <c r="I67" s="157">
        <v>24</v>
      </c>
      <c r="J67" s="157">
        <v>24</v>
      </c>
      <c r="K67" s="157">
        <v>24</v>
      </c>
      <c r="L67" s="157">
        <v>27</v>
      </c>
      <c r="M67" s="157">
        <v>98</v>
      </c>
      <c r="N67" s="157">
        <v>2.6</v>
      </c>
      <c r="O67" s="157"/>
      <c r="P67" s="207">
        <f>N67*$O$9</f>
        <v>82672.2</v>
      </c>
      <c r="Q67" s="157">
        <v>24</v>
      </c>
      <c r="R67" s="214"/>
      <c r="S67" s="207">
        <f>Q67*$R$9</f>
        <v>2073480</v>
      </c>
      <c r="T67" s="157">
        <v>0</v>
      </c>
      <c r="U67" s="157"/>
      <c r="V67" s="207">
        <f t="shared" si="1"/>
        <v>0</v>
      </c>
      <c r="W67" s="207">
        <f t="shared" si="0"/>
        <v>2156152.2000000002</v>
      </c>
      <c r="X67" s="161" t="s">
        <v>580</v>
      </c>
    </row>
    <row r="68" spans="1:24" s="164" customFormat="1" x14ac:dyDescent="0.3">
      <c r="A68" s="157">
        <v>59</v>
      </c>
      <c r="B68" s="158" t="s">
        <v>35</v>
      </c>
      <c r="C68" s="158"/>
      <c r="D68" s="158"/>
      <c r="E68" s="157" t="s">
        <v>32</v>
      </c>
      <c r="F68" s="161">
        <v>8512</v>
      </c>
      <c r="G68" s="181" t="s">
        <v>287</v>
      </c>
      <c r="H68" s="157" t="s">
        <v>123</v>
      </c>
      <c r="I68" s="157">
        <v>1331.65</v>
      </c>
      <c r="J68" s="157"/>
      <c r="K68" s="157"/>
      <c r="L68" s="157">
        <v>70</v>
      </c>
      <c r="M68" s="157">
        <v>52</v>
      </c>
      <c r="N68" s="157">
        <v>104.1</v>
      </c>
      <c r="O68" s="157"/>
      <c r="P68" s="207">
        <v>0</v>
      </c>
      <c r="Q68" s="157">
        <v>0</v>
      </c>
      <c r="R68" s="214"/>
      <c r="S68" s="207">
        <f t="shared" si="2"/>
        <v>0</v>
      </c>
      <c r="T68" s="157">
        <v>0</v>
      </c>
      <c r="U68" s="157"/>
      <c r="V68" s="207">
        <f t="shared" si="1"/>
        <v>0</v>
      </c>
      <c r="W68" s="207">
        <f t="shared" si="0"/>
        <v>0</v>
      </c>
      <c r="X68" s="208"/>
    </row>
    <row r="69" spans="1:24" s="164" customFormat="1" x14ac:dyDescent="0.3">
      <c r="A69" s="157">
        <v>60</v>
      </c>
      <c r="B69" s="158" t="s">
        <v>35</v>
      </c>
      <c r="C69" s="158"/>
      <c r="D69" s="158"/>
      <c r="E69" s="157" t="s">
        <v>32</v>
      </c>
      <c r="F69" s="161">
        <v>8512</v>
      </c>
      <c r="G69" s="181" t="s">
        <v>288</v>
      </c>
      <c r="H69" s="157" t="s">
        <v>36</v>
      </c>
      <c r="I69" s="157">
        <v>2298.2399999999998</v>
      </c>
      <c r="J69" s="157">
        <v>2298.2399999999998</v>
      </c>
      <c r="K69" s="157">
        <v>0</v>
      </c>
      <c r="L69" s="157">
        <v>10</v>
      </c>
      <c r="M69" s="157">
        <v>14</v>
      </c>
      <c r="N69" s="157">
        <v>949.82</v>
      </c>
      <c r="O69" s="157"/>
      <c r="P69" s="207">
        <v>0</v>
      </c>
      <c r="Q69" s="157">
        <v>0</v>
      </c>
      <c r="R69" s="214"/>
      <c r="S69" s="207">
        <f t="shared" si="2"/>
        <v>0</v>
      </c>
      <c r="T69" s="157">
        <v>0</v>
      </c>
      <c r="U69" s="157"/>
      <c r="V69" s="207">
        <f t="shared" si="1"/>
        <v>0</v>
      </c>
      <c r="W69" s="207">
        <f t="shared" si="0"/>
        <v>0</v>
      </c>
      <c r="X69" s="208"/>
    </row>
    <row r="70" spans="1:24" s="164" customFormat="1" x14ac:dyDescent="0.3">
      <c r="A70" s="157">
        <v>61</v>
      </c>
      <c r="B70" s="158" t="s">
        <v>35</v>
      </c>
      <c r="C70" s="158"/>
      <c r="D70" s="158"/>
      <c r="E70" s="157" t="s">
        <v>32</v>
      </c>
      <c r="F70" s="161">
        <v>8512</v>
      </c>
      <c r="G70" s="181" t="s">
        <v>289</v>
      </c>
      <c r="H70" s="157" t="s">
        <v>36</v>
      </c>
      <c r="I70" s="157">
        <v>729.09</v>
      </c>
      <c r="J70" s="157">
        <v>729.09</v>
      </c>
      <c r="K70" s="157">
        <v>0</v>
      </c>
      <c r="L70" s="157">
        <v>9</v>
      </c>
      <c r="M70" s="157">
        <v>83</v>
      </c>
      <c r="N70" s="157">
        <v>21.7</v>
      </c>
      <c r="O70" s="157"/>
      <c r="P70" s="207">
        <v>0</v>
      </c>
      <c r="Q70" s="157">
        <v>0</v>
      </c>
      <c r="R70" s="214"/>
      <c r="S70" s="207">
        <f t="shared" si="2"/>
        <v>0</v>
      </c>
      <c r="T70" s="157">
        <v>0</v>
      </c>
      <c r="U70" s="157"/>
      <c r="V70" s="207">
        <f t="shared" si="1"/>
        <v>0</v>
      </c>
      <c r="W70" s="207">
        <f t="shared" si="0"/>
        <v>0</v>
      </c>
      <c r="X70" s="208"/>
    </row>
    <row r="71" spans="1:24" s="164" customFormat="1" ht="31.2" x14ac:dyDescent="0.3">
      <c r="A71" s="157">
        <v>62</v>
      </c>
      <c r="B71" s="158" t="s">
        <v>35</v>
      </c>
      <c r="C71" s="158"/>
      <c r="D71" s="158"/>
      <c r="E71" s="157" t="s">
        <v>32</v>
      </c>
      <c r="F71" s="161">
        <v>8512</v>
      </c>
      <c r="G71" s="157" t="s">
        <v>290</v>
      </c>
      <c r="H71" s="157" t="s">
        <v>45</v>
      </c>
      <c r="I71" s="157">
        <v>81.489999999999995</v>
      </c>
      <c r="J71" s="157">
        <v>81.489999999999995</v>
      </c>
      <c r="K71" s="157">
        <v>0</v>
      </c>
      <c r="L71" s="157">
        <v>33</v>
      </c>
      <c r="M71" s="157">
        <v>215</v>
      </c>
      <c r="N71" s="157">
        <v>55.9</v>
      </c>
      <c r="O71" s="157"/>
      <c r="P71" s="207">
        <v>0</v>
      </c>
      <c r="Q71" s="216">
        <v>23.7</v>
      </c>
      <c r="R71" s="214"/>
      <c r="S71" s="207">
        <f>Q71*$R$9</f>
        <v>2047561.5</v>
      </c>
      <c r="T71" s="157">
        <v>0</v>
      </c>
      <c r="U71" s="157"/>
      <c r="V71" s="207">
        <f t="shared" si="1"/>
        <v>0</v>
      </c>
      <c r="W71" s="207">
        <f t="shared" si="0"/>
        <v>2047561.5</v>
      </c>
      <c r="X71" s="211" t="s">
        <v>581</v>
      </c>
    </row>
    <row r="72" spans="1:24" s="164" customFormat="1" ht="29.25" customHeight="1" x14ac:dyDescent="0.3">
      <c r="A72" s="157">
        <v>63</v>
      </c>
      <c r="B72" s="208" t="s">
        <v>851</v>
      </c>
      <c r="C72" s="161" t="s">
        <v>291</v>
      </c>
      <c r="D72" s="161" t="s">
        <v>1144</v>
      </c>
      <c r="E72" s="157" t="s">
        <v>32</v>
      </c>
      <c r="F72" s="161">
        <v>8512</v>
      </c>
      <c r="G72" s="181" t="s">
        <v>292</v>
      </c>
      <c r="H72" s="157" t="s">
        <v>45</v>
      </c>
      <c r="I72" s="157">
        <v>130</v>
      </c>
      <c r="J72" s="157">
        <v>130</v>
      </c>
      <c r="K72" s="157">
        <v>83</v>
      </c>
      <c r="L72" s="157">
        <v>69</v>
      </c>
      <c r="M72" s="157">
        <v>90</v>
      </c>
      <c r="N72" s="157">
        <v>60.2</v>
      </c>
      <c r="O72" s="157"/>
      <c r="P72" s="207">
        <f>N72*$O$9</f>
        <v>1914179.4000000001</v>
      </c>
      <c r="Q72" s="216">
        <v>130</v>
      </c>
      <c r="R72" s="214"/>
      <c r="S72" s="207">
        <f>Q72*$R$9</f>
        <v>11231350</v>
      </c>
      <c r="T72" s="157">
        <v>0</v>
      </c>
      <c r="U72" s="157"/>
      <c r="V72" s="207">
        <f t="shared" si="1"/>
        <v>0</v>
      </c>
      <c r="W72" s="207">
        <f t="shared" si="0"/>
        <v>13145529.4</v>
      </c>
      <c r="X72" s="161" t="s">
        <v>1130</v>
      </c>
    </row>
    <row r="73" spans="1:24" s="164" customFormat="1" x14ac:dyDescent="0.3">
      <c r="A73" s="157">
        <v>64</v>
      </c>
      <c r="B73" s="158" t="s">
        <v>35</v>
      </c>
      <c r="C73" s="158"/>
      <c r="D73" s="158"/>
      <c r="E73" s="157" t="s">
        <v>32</v>
      </c>
      <c r="F73" s="161">
        <v>8512</v>
      </c>
      <c r="G73" s="181" t="s">
        <v>293</v>
      </c>
      <c r="H73" s="157" t="s">
        <v>235</v>
      </c>
      <c r="I73" s="157">
        <v>45.2</v>
      </c>
      <c r="J73" s="157">
        <v>0</v>
      </c>
      <c r="K73" s="157">
        <v>0</v>
      </c>
      <c r="L73" s="157">
        <v>69</v>
      </c>
      <c r="M73" s="157">
        <v>91</v>
      </c>
      <c r="N73" s="157">
        <v>9.9</v>
      </c>
      <c r="O73" s="157"/>
      <c r="P73" s="207">
        <v>0</v>
      </c>
      <c r="Q73" s="157">
        <v>0</v>
      </c>
      <c r="R73" s="214"/>
      <c r="S73" s="207">
        <f t="shared" si="2"/>
        <v>0</v>
      </c>
      <c r="T73" s="157">
        <v>0</v>
      </c>
      <c r="U73" s="157"/>
      <c r="V73" s="207">
        <f t="shared" si="1"/>
        <v>0</v>
      </c>
      <c r="W73" s="207">
        <f t="shared" si="0"/>
        <v>0</v>
      </c>
      <c r="X73" s="208"/>
    </row>
    <row r="74" spans="1:24" s="164" customFormat="1" x14ac:dyDescent="0.3">
      <c r="A74" s="157">
        <v>65</v>
      </c>
      <c r="B74" s="158" t="s">
        <v>35</v>
      </c>
      <c r="C74" s="158"/>
      <c r="D74" s="158"/>
      <c r="E74" s="157" t="s">
        <v>32</v>
      </c>
      <c r="F74" s="161">
        <v>8512</v>
      </c>
      <c r="G74" s="157" t="s">
        <v>294</v>
      </c>
      <c r="H74" s="157" t="s">
        <v>36</v>
      </c>
      <c r="I74" s="157">
        <v>14.68</v>
      </c>
      <c r="J74" s="157">
        <v>14.68</v>
      </c>
      <c r="K74" s="157">
        <v>0</v>
      </c>
      <c r="L74" s="157">
        <v>9</v>
      </c>
      <c r="M74" s="157">
        <v>193</v>
      </c>
      <c r="N74" s="157">
        <v>13.96</v>
      </c>
      <c r="O74" s="157"/>
      <c r="P74" s="207">
        <v>0</v>
      </c>
      <c r="Q74" s="157">
        <v>0</v>
      </c>
      <c r="R74" s="214"/>
      <c r="S74" s="207">
        <f t="shared" si="2"/>
        <v>0</v>
      </c>
      <c r="T74" s="157">
        <v>0</v>
      </c>
      <c r="U74" s="157"/>
      <c r="V74" s="207">
        <f t="shared" si="1"/>
        <v>0</v>
      </c>
      <c r="W74" s="207">
        <f t="shared" si="0"/>
        <v>0</v>
      </c>
      <c r="X74" s="208"/>
    </row>
    <row r="75" spans="1:24" s="164" customFormat="1" ht="31.2" x14ac:dyDescent="0.3">
      <c r="A75" s="157">
        <v>66</v>
      </c>
      <c r="B75" s="158" t="s">
        <v>35</v>
      </c>
      <c r="C75" s="158"/>
      <c r="D75" s="158"/>
      <c r="E75" s="157" t="s">
        <v>32</v>
      </c>
      <c r="F75" s="161">
        <v>8512</v>
      </c>
      <c r="G75" s="157" t="s">
        <v>295</v>
      </c>
      <c r="H75" s="157" t="s">
        <v>45</v>
      </c>
      <c r="I75" s="157">
        <v>18.02</v>
      </c>
      <c r="J75" s="157">
        <v>18.02</v>
      </c>
      <c r="K75" s="157">
        <v>0</v>
      </c>
      <c r="L75" s="157">
        <v>27</v>
      </c>
      <c r="M75" s="157">
        <v>41</v>
      </c>
      <c r="N75" s="157">
        <v>12.44</v>
      </c>
      <c r="O75" s="157"/>
      <c r="P75" s="207">
        <v>0</v>
      </c>
      <c r="Q75" s="216">
        <v>0</v>
      </c>
      <c r="R75" s="214"/>
      <c r="S75" s="207">
        <f t="shared" si="2"/>
        <v>0</v>
      </c>
      <c r="T75" s="157">
        <v>0</v>
      </c>
      <c r="U75" s="157"/>
      <c r="V75" s="207">
        <f t="shared" si="1"/>
        <v>0</v>
      </c>
      <c r="W75" s="207">
        <f t="shared" si="0"/>
        <v>0</v>
      </c>
      <c r="X75" s="211" t="s">
        <v>582</v>
      </c>
    </row>
    <row r="76" spans="1:24" s="193" customFormat="1" x14ac:dyDescent="0.3">
      <c r="A76" s="157">
        <v>67</v>
      </c>
      <c r="B76" s="158"/>
      <c r="C76" s="158"/>
      <c r="D76" s="158"/>
      <c r="E76" s="157" t="s">
        <v>32</v>
      </c>
      <c r="F76" s="157">
        <v>8512</v>
      </c>
      <c r="G76" s="181" t="s">
        <v>238</v>
      </c>
      <c r="H76" s="157" t="s">
        <v>408</v>
      </c>
      <c r="I76" s="157"/>
      <c r="J76" s="157"/>
      <c r="K76" s="157"/>
      <c r="L76" s="157"/>
      <c r="M76" s="157"/>
      <c r="N76" s="157">
        <v>22.13</v>
      </c>
      <c r="O76" s="157"/>
      <c r="P76" s="207">
        <f>N76*$O$9</f>
        <v>703667.61</v>
      </c>
      <c r="Q76" s="157"/>
      <c r="R76" s="214"/>
      <c r="S76" s="207">
        <f t="shared" ref="S76:S81" si="4">Q76*$R$9</f>
        <v>0</v>
      </c>
      <c r="T76" s="157"/>
      <c r="U76" s="157"/>
      <c r="V76" s="207">
        <f>T76*$U$9</f>
        <v>0</v>
      </c>
      <c r="W76" s="207">
        <f>P76+S76+$V$10</f>
        <v>703667.61</v>
      </c>
      <c r="X76" s="208"/>
    </row>
    <row r="77" spans="1:24" s="164" customFormat="1" ht="93.6" x14ac:dyDescent="0.3">
      <c r="A77" s="157">
        <v>68</v>
      </c>
      <c r="B77" s="208" t="s">
        <v>853</v>
      </c>
      <c r="C77" s="208" t="s">
        <v>854</v>
      </c>
      <c r="D77" s="208" t="s">
        <v>855</v>
      </c>
      <c r="E77" s="157" t="s">
        <v>32</v>
      </c>
      <c r="F77" s="161">
        <v>8512</v>
      </c>
      <c r="G77" s="157" t="s">
        <v>707</v>
      </c>
      <c r="H77" s="157" t="s">
        <v>415</v>
      </c>
      <c r="I77" s="157">
        <v>33</v>
      </c>
      <c r="J77" s="157">
        <v>0</v>
      </c>
      <c r="K77" s="157">
        <v>0</v>
      </c>
      <c r="L77" s="157">
        <v>12</v>
      </c>
      <c r="M77" s="157">
        <v>11</v>
      </c>
      <c r="N77" s="157"/>
      <c r="O77" s="157"/>
      <c r="P77" s="207"/>
      <c r="Q77" s="216">
        <v>33</v>
      </c>
      <c r="R77" s="214"/>
      <c r="S77" s="207">
        <f t="shared" si="4"/>
        <v>2851035</v>
      </c>
      <c r="T77" s="157"/>
      <c r="U77" s="157"/>
      <c r="V77" s="207"/>
      <c r="W77" s="207">
        <f t="shared" ref="W77:W140" si="5">P77+S77+$V$10</f>
        <v>2851035</v>
      </c>
      <c r="X77" s="211"/>
    </row>
    <row r="78" spans="1:24" s="164" customFormat="1" x14ac:dyDescent="0.3">
      <c r="A78" s="157">
        <v>69</v>
      </c>
      <c r="B78" s="158" t="s">
        <v>472</v>
      </c>
      <c r="C78" s="158"/>
      <c r="D78" s="158" t="s">
        <v>706</v>
      </c>
      <c r="E78" s="157" t="s">
        <v>32</v>
      </c>
      <c r="F78" s="161">
        <v>8512</v>
      </c>
      <c r="G78" s="157" t="s">
        <v>708</v>
      </c>
      <c r="H78" s="157" t="s">
        <v>415</v>
      </c>
      <c r="I78" s="157">
        <v>25.46</v>
      </c>
      <c r="J78" s="157">
        <v>0</v>
      </c>
      <c r="K78" s="157">
        <v>0</v>
      </c>
      <c r="L78" s="157">
        <v>46</v>
      </c>
      <c r="M78" s="157">
        <v>102</v>
      </c>
      <c r="N78" s="157"/>
      <c r="O78" s="157"/>
      <c r="P78" s="207"/>
      <c r="Q78" s="216">
        <v>25.46</v>
      </c>
      <c r="R78" s="214"/>
      <c r="S78" s="207">
        <f t="shared" si="4"/>
        <v>2199616.7000000002</v>
      </c>
      <c r="T78" s="157"/>
      <c r="U78" s="157"/>
      <c r="V78" s="207"/>
      <c r="W78" s="207">
        <f t="shared" si="5"/>
        <v>2199616.7000000002</v>
      </c>
      <c r="X78" s="211"/>
    </row>
    <row r="79" spans="1:24" s="164" customFormat="1" ht="93.6" x14ac:dyDescent="0.3">
      <c r="A79" s="157">
        <v>70</v>
      </c>
      <c r="B79" s="208" t="s">
        <v>856</v>
      </c>
      <c r="C79" s="208" t="s">
        <v>857</v>
      </c>
      <c r="D79" s="208" t="s">
        <v>858</v>
      </c>
      <c r="E79" s="157" t="s">
        <v>32</v>
      </c>
      <c r="F79" s="161">
        <v>8512</v>
      </c>
      <c r="G79" s="161" t="s">
        <v>296</v>
      </c>
      <c r="H79" s="157" t="s">
        <v>297</v>
      </c>
      <c r="I79" s="157">
        <v>57.5</v>
      </c>
      <c r="J79" s="157"/>
      <c r="K79" s="157"/>
      <c r="L79" s="157">
        <v>22</v>
      </c>
      <c r="M79" s="157">
        <v>27</v>
      </c>
      <c r="N79" s="157"/>
      <c r="O79" s="157"/>
      <c r="P79" s="207"/>
      <c r="Q79" s="157">
        <v>57.7</v>
      </c>
      <c r="R79" s="214"/>
      <c r="S79" s="207">
        <f t="shared" si="4"/>
        <v>4984991.5</v>
      </c>
      <c r="T79" s="157"/>
      <c r="U79" s="157"/>
      <c r="V79" s="207"/>
      <c r="W79" s="207">
        <f t="shared" si="5"/>
        <v>4984991.5</v>
      </c>
      <c r="X79" s="208"/>
    </row>
    <row r="80" spans="1:24" s="164" customFormat="1" ht="93.6" x14ac:dyDescent="0.3">
      <c r="A80" s="157">
        <v>71</v>
      </c>
      <c r="B80" s="208" t="s">
        <v>859</v>
      </c>
      <c r="C80" s="208" t="s">
        <v>860</v>
      </c>
      <c r="D80" s="208" t="s">
        <v>861</v>
      </c>
      <c r="E80" s="157" t="s">
        <v>32</v>
      </c>
      <c r="F80" s="157">
        <v>8512</v>
      </c>
      <c r="G80" s="161" t="s">
        <v>709</v>
      </c>
      <c r="H80" s="157" t="s">
        <v>415</v>
      </c>
      <c r="I80" s="157">
        <v>57.5</v>
      </c>
      <c r="J80" s="157"/>
      <c r="K80" s="157"/>
      <c r="L80" s="157"/>
      <c r="M80" s="157"/>
      <c r="N80" s="157"/>
      <c r="O80" s="157"/>
      <c r="P80" s="207"/>
      <c r="Q80" s="157">
        <v>57.5</v>
      </c>
      <c r="R80" s="214"/>
      <c r="S80" s="207">
        <f t="shared" si="4"/>
        <v>4967712.5</v>
      </c>
      <c r="T80" s="157"/>
      <c r="U80" s="157"/>
      <c r="V80" s="207"/>
      <c r="W80" s="207">
        <f t="shared" si="5"/>
        <v>4967712.5</v>
      </c>
      <c r="X80" s="208"/>
    </row>
    <row r="81" spans="1:24" s="164" customFormat="1" ht="62.4" x14ac:dyDescent="0.3">
      <c r="A81" s="157">
        <v>72</v>
      </c>
      <c r="B81" s="208" t="s">
        <v>862</v>
      </c>
      <c r="C81" s="208" t="s">
        <v>863</v>
      </c>
      <c r="D81" s="208" t="s">
        <v>864</v>
      </c>
      <c r="E81" s="157" t="s">
        <v>32</v>
      </c>
      <c r="F81" s="157">
        <v>8512</v>
      </c>
      <c r="G81" s="161" t="s">
        <v>710</v>
      </c>
      <c r="H81" s="157" t="s">
        <v>415</v>
      </c>
      <c r="I81" s="157">
        <v>33</v>
      </c>
      <c r="J81" s="157"/>
      <c r="K81" s="157"/>
      <c r="L81" s="157"/>
      <c r="M81" s="157"/>
      <c r="N81" s="157"/>
      <c r="O81" s="157"/>
      <c r="P81" s="207"/>
      <c r="Q81" s="157">
        <v>33</v>
      </c>
      <c r="R81" s="214"/>
      <c r="S81" s="207">
        <f t="shared" si="4"/>
        <v>2851035</v>
      </c>
      <c r="T81" s="157"/>
      <c r="U81" s="157"/>
      <c r="V81" s="207"/>
      <c r="W81" s="207">
        <f t="shared" si="5"/>
        <v>2851035</v>
      </c>
      <c r="X81" s="208"/>
    </row>
    <row r="82" spans="1:24" s="164" customFormat="1" ht="31.2" x14ac:dyDescent="0.3">
      <c r="A82" s="157">
        <v>73</v>
      </c>
      <c r="B82" s="158" t="s">
        <v>35</v>
      </c>
      <c r="C82" s="158"/>
      <c r="D82" s="158"/>
      <c r="E82" s="157" t="s">
        <v>32</v>
      </c>
      <c r="F82" s="161">
        <v>8512</v>
      </c>
      <c r="G82" s="157" t="s">
        <v>241</v>
      </c>
      <c r="H82" s="157" t="s">
        <v>45</v>
      </c>
      <c r="I82" s="157">
        <v>8.09</v>
      </c>
      <c r="J82" s="157">
        <v>8.09</v>
      </c>
      <c r="K82" s="157">
        <v>0</v>
      </c>
      <c r="L82" s="157">
        <v>33</v>
      </c>
      <c r="M82" s="157">
        <v>232</v>
      </c>
      <c r="N82" s="157">
        <v>8.09</v>
      </c>
      <c r="O82" s="157"/>
      <c r="P82" s="207">
        <v>0</v>
      </c>
      <c r="Q82" s="157">
        <v>0</v>
      </c>
      <c r="R82" s="214"/>
      <c r="S82" s="207">
        <f t="shared" ref="S82:S139" si="6">Q82*$R$9</f>
        <v>0</v>
      </c>
      <c r="T82" s="157">
        <v>0</v>
      </c>
      <c r="U82" s="157"/>
      <c r="V82" s="207">
        <f t="shared" ref="V82:V140" si="7">T82*$U$9</f>
        <v>0</v>
      </c>
      <c r="W82" s="207">
        <f t="shared" si="5"/>
        <v>0</v>
      </c>
      <c r="X82" s="211" t="s">
        <v>543</v>
      </c>
    </row>
    <row r="83" spans="1:24" s="164" customFormat="1" ht="46.8" x14ac:dyDescent="0.3">
      <c r="A83" s="157">
        <v>74</v>
      </c>
      <c r="B83" s="158" t="s">
        <v>35</v>
      </c>
      <c r="C83" s="158"/>
      <c r="D83" s="158"/>
      <c r="E83" s="157" t="s">
        <v>32</v>
      </c>
      <c r="F83" s="161">
        <v>8512</v>
      </c>
      <c r="G83" s="157" t="s">
        <v>299</v>
      </c>
      <c r="H83" s="157" t="s">
        <v>45</v>
      </c>
      <c r="I83" s="157">
        <v>39.450000000000003</v>
      </c>
      <c r="J83" s="157">
        <v>39.450000000000003</v>
      </c>
      <c r="K83" s="157">
        <v>0</v>
      </c>
      <c r="L83" s="157">
        <v>30</v>
      </c>
      <c r="M83" s="157">
        <v>209</v>
      </c>
      <c r="N83" s="157">
        <v>25.4</v>
      </c>
      <c r="O83" s="157"/>
      <c r="P83" s="207">
        <v>0</v>
      </c>
      <c r="Q83" s="216">
        <v>0</v>
      </c>
      <c r="R83" s="214"/>
      <c r="S83" s="207">
        <f t="shared" si="6"/>
        <v>0</v>
      </c>
      <c r="T83" s="157"/>
      <c r="U83" s="157"/>
      <c r="V83" s="207">
        <f t="shared" si="7"/>
        <v>0</v>
      </c>
      <c r="W83" s="207">
        <f t="shared" si="5"/>
        <v>0</v>
      </c>
      <c r="X83" s="211" t="s">
        <v>583</v>
      </c>
    </row>
    <row r="84" spans="1:24" s="164" customFormat="1" ht="31.2" x14ac:dyDescent="0.3">
      <c r="A84" s="157">
        <v>75</v>
      </c>
      <c r="B84" s="158" t="s">
        <v>35</v>
      </c>
      <c r="C84" s="158"/>
      <c r="D84" s="158"/>
      <c r="E84" s="157" t="s">
        <v>32</v>
      </c>
      <c r="F84" s="161">
        <v>8512</v>
      </c>
      <c r="G84" s="157" t="s">
        <v>300</v>
      </c>
      <c r="H84" s="157" t="s">
        <v>45</v>
      </c>
      <c r="I84" s="157">
        <v>37.32</v>
      </c>
      <c r="J84" s="157">
        <v>37.32</v>
      </c>
      <c r="K84" s="157">
        <v>0</v>
      </c>
      <c r="L84" s="157">
        <v>17</v>
      </c>
      <c r="M84" s="157">
        <v>101</v>
      </c>
      <c r="N84" s="157">
        <v>21.1</v>
      </c>
      <c r="O84" s="157"/>
      <c r="P84" s="207">
        <v>0</v>
      </c>
      <c r="Q84" s="216">
        <v>0</v>
      </c>
      <c r="R84" s="214"/>
      <c r="S84" s="207">
        <f t="shared" si="6"/>
        <v>0</v>
      </c>
      <c r="T84" s="157"/>
      <c r="U84" s="157"/>
      <c r="V84" s="207">
        <f t="shared" si="7"/>
        <v>0</v>
      </c>
      <c r="W84" s="207">
        <f t="shared" si="5"/>
        <v>0</v>
      </c>
      <c r="X84" s="211" t="s">
        <v>544</v>
      </c>
    </row>
    <row r="85" spans="1:24" s="164" customFormat="1" x14ac:dyDescent="0.3">
      <c r="A85" s="157">
        <v>76</v>
      </c>
      <c r="B85" s="158" t="s">
        <v>35</v>
      </c>
      <c r="C85" s="158"/>
      <c r="D85" s="158"/>
      <c r="E85" s="157" t="s">
        <v>32</v>
      </c>
      <c r="F85" s="161">
        <v>8512</v>
      </c>
      <c r="G85" s="181" t="s">
        <v>210</v>
      </c>
      <c r="H85" s="157" t="s">
        <v>123</v>
      </c>
      <c r="I85" s="157">
        <v>225.22</v>
      </c>
      <c r="J85" s="157">
        <v>225.22</v>
      </c>
      <c r="K85" s="157">
        <v>0</v>
      </c>
      <c r="L85" s="157">
        <v>9</v>
      </c>
      <c r="M85" s="157">
        <v>187</v>
      </c>
      <c r="N85" s="157">
        <v>31.1</v>
      </c>
      <c r="O85" s="157"/>
      <c r="P85" s="207">
        <v>0</v>
      </c>
      <c r="Q85" s="216">
        <v>0</v>
      </c>
      <c r="R85" s="214"/>
      <c r="S85" s="207">
        <f t="shared" si="6"/>
        <v>0</v>
      </c>
      <c r="T85" s="157"/>
      <c r="U85" s="157"/>
      <c r="V85" s="207">
        <f t="shared" si="7"/>
        <v>0</v>
      </c>
      <c r="W85" s="207">
        <f t="shared" si="5"/>
        <v>0</v>
      </c>
      <c r="X85" s="208"/>
    </row>
    <row r="86" spans="1:24" s="164" customFormat="1" x14ac:dyDescent="0.3">
      <c r="A86" s="157">
        <v>77</v>
      </c>
      <c r="B86" s="158" t="s">
        <v>35</v>
      </c>
      <c r="C86" s="158"/>
      <c r="D86" s="158"/>
      <c r="E86" s="157" t="s">
        <v>32</v>
      </c>
      <c r="F86" s="161">
        <v>8512</v>
      </c>
      <c r="G86" s="157" t="s">
        <v>301</v>
      </c>
      <c r="H86" s="157" t="s">
        <v>36</v>
      </c>
      <c r="I86" s="157">
        <v>128.52000000000001</v>
      </c>
      <c r="J86" s="157">
        <v>128.52000000000001</v>
      </c>
      <c r="K86" s="157">
        <v>0</v>
      </c>
      <c r="L86" s="157">
        <v>9</v>
      </c>
      <c r="M86" s="157">
        <v>188</v>
      </c>
      <c r="N86" s="157">
        <v>10.1</v>
      </c>
      <c r="O86" s="157"/>
      <c r="P86" s="207">
        <v>0</v>
      </c>
      <c r="Q86" s="216">
        <v>0</v>
      </c>
      <c r="R86" s="214"/>
      <c r="S86" s="207">
        <f t="shared" si="6"/>
        <v>0</v>
      </c>
      <c r="T86" s="157">
        <v>0</v>
      </c>
      <c r="U86" s="157"/>
      <c r="V86" s="207">
        <f t="shared" si="7"/>
        <v>0</v>
      </c>
      <c r="W86" s="207">
        <f t="shared" si="5"/>
        <v>0</v>
      </c>
      <c r="X86" s="208"/>
    </row>
    <row r="87" spans="1:24" s="164" customFormat="1" ht="60" customHeight="1" x14ac:dyDescent="0.3">
      <c r="A87" s="157">
        <v>78</v>
      </c>
      <c r="B87" s="208" t="s">
        <v>865</v>
      </c>
      <c r="C87" s="208" t="s">
        <v>866</v>
      </c>
      <c r="D87" s="208" t="s">
        <v>867</v>
      </c>
      <c r="E87" s="157" t="s">
        <v>32</v>
      </c>
      <c r="F87" s="161">
        <v>8512</v>
      </c>
      <c r="G87" s="157" t="s">
        <v>303</v>
      </c>
      <c r="H87" s="157" t="s">
        <v>45</v>
      </c>
      <c r="I87" s="157">
        <v>273.36</v>
      </c>
      <c r="J87" s="157">
        <v>273.36</v>
      </c>
      <c r="K87" s="157">
        <v>129.36000000000001</v>
      </c>
      <c r="L87" s="157">
        <v>68</v>
      </c>
      <c r="M87" s="157">
        <v>64</v>
      </c>
      <c r="N87" s="157">
        <v>11.5</v>
      </c>
      <c r="O87" s="157"/>
      <c r="P87" s="207">
        <f>N87*$O$9</f>
        <v>365665.5</v>
      </c>
      <c r="Q87" s="157">
        <v>3</v>
      </c>
      <c r="R87" s="214"/>
      <c r="S87" s="207">
        <f>Q87*$R$9</f>
        <v>259185</v>
      </c>
      <c r="T87" s="157"/>
      <c r="U87" s="157"/>
      <c r="V87" s="207"/>
      <c r="W87" s="207">
        <f t="shared" si="5"/>
        <v>624850.5</v>
      </c>
      <c r="X87" s="208"/>
    </row>
    <row r="88" spans="1:24" s="164" customFormat="1" ht="46.8" x14ac:dyDescent="0.3">
      <c r="A88" s="157">
        <v>79</v>
      </c>
      <c r="B88" s="235" t="s">
        <v>35</v>
      </c>
      <c r="C88" s="236"/>
      <c r="D88" s="237"/>
      <c r="E88" s="157" t="s">
        <v>32</v>
      </c>
      <c r="F88" s="161">
        <v>8512</v>
      </c>
      <c r="G88" s="157" t="s">
        <v>304</v>
      </c>
      <c r="H88" s="157" t="s">
        <v>45</v>
      </c>
      <c r="I88" s="157">
        <v>31.03</v>
      </c>
      <c r="J88" s="157">
        <v>31.03</v>
      </c>
      <c r="K88" s="157">
        <v>0</v>
      </c>
      <c r="L88" s="157">
        <v>30</v>
      </c>
      <c r="M88" s="157">
        <v>234</v>
      </c>
      <c r="N88" s="157">
        <v>22</v>
      </c>
      <c r="O88" s="157"/>
      <c r="P88" s="207">
        <v>0</v>
      </c>
      <c r="Q88" s="216"/>
      <c r="R88" s="214"/>
      <c r="S88" s="207">
        <f t="shared" si="6"/>
        <v>0</v>
      </c>
      <c r="T88" s="157"/>
      <c r="U88" s="157"/>
      <c r="V88" s="207">
        <f t="shared" si="7"/>
        <v>0</v>
      </c>
      <c r="W88" s="207">
        <f t="shared" si="5"/>
        <v>0</v>
      </c>
      <c r="X88" s="211" t="s">
        <v>545</v>
      </c>
    </row>
    <row r="89" spans="1:24" s="164" customFormat="1" ht="31.2" x14ac:dyDescent="0.3">
      <c r="A89" s="157">
        <v>80</v>
      </c>
      <c r="B89" s="235" t="s">
        <v>35</v>
      </c>
      <c r="C89" s="236"/>
      <c r="D89" s="237"/>
      <c r="E89" s="157" t="s">
        <v>32</v>
      </c>
      <c r="F89" s="161">
        <v>8512</v>
      </c>
      <c r="G89" s="157" t="s">
        <v>305</v>
      </c>
      <c r="H89" s="157" t="s">
        <v>45</v>
      </c>
      <c r="I89" s="157">
        <v>29.72</v>
      </c>
      <c r="J89" s="157">
        <v>29.72</v>
      </c>
      <c r="K89" s="157">
        <v>0</v>
      </c>
      <c r="L89" s="157">
        <v>30</v>
      </c>
      <c r="M89" s="157">
        <v>235</v>
      </c>
      <c r="N89" s="157">
        <v>22</v>
      </c>
      <c r="O89" s="157"/>
      <c r="P89" s="207">
        <v>0</v>
      </c>
      <c r="Q89" s="157"/>
      <c r="R89" s="214"/>
      <c r="S89" s="207">
        <f t="shared" si="6"/>
        <v>0</v>
      </c>
      <c r="T89" s="157"/>
      <c r="U89" s="157"/>
      <c r="V89" s="207">
        <f t="shared" si="7"/>
        <v>0</v>
      </c>
      <c r="W89" s="207">
        <f t="shared" si="5"/>
        <v>0</v>
      </c>
      <c r="X89" s="211" t="s">
        <v>546</v>
      </c>
    </row>
    <row r="90" spans="1:24" s="164" customFormat="1" ht="46.8" x14ac:dyDescent="0.3">
      <c r="A90" s="157">
        <v>81</v>
      </c>
      <c r="B90" s="235" t="s">
        <v>35</v>
      </c>
      <c r="C90" s="236"/>
      <c r="D90" s="237"/>
      <c r="E90" s="157" t="s">
        <v>32</v>
      </c>
      <c r="F90" s="161">
        <v>8512</v>
      </c>
      <c r="G90" s="157" t="s">
        <v>306</v>
      </c>
      <c r="H90" s="157" t="s">
        <v>45</v>
      </c>
      <c r="I90" s="157">
        <v>25.44</v>
      </c>
      <c r="J90" s="157">
        <v>25.44</v>
      </c>
      <c r="K90" s="157">
        <v>0</v>
      </c>
      <c r="L90" s="157">
        <v>30</v>
      </c>
      <c r="M90" s="157">
        <v>224</v>
      </c>
      <c r="N90" s="157">
        <v>15.7</v>
      </c>
      <c r="O90" s="157"/>
      <c r="P90" s="207">
        <v>0</v>
      </c>
      <c r="Q90" s="157"/>
      <c r="R90" s="214"/>
      <c r="S90" s="207">
        <f t="shared" si="6"/>
        <v>0</v>
      </c>
      <c r="T90" s="157"/>
      <c r="U90" s="157"/>
      <c r="V90" s="207">
        <f t="shared" si="7"/>
        <v>0</v>
      </c>
      <c r="W90" s="207">
        <f t="shared" si="5"/>
        <v>0</v>
      </c>
      <c r="X90" s="211" t="s">
        <v>547</v>
      </c>
    </row>
    <row r="91" spans="1:24" s="164" customFormat="1" x14ac:dyDescent="0.3">
      <c r="A91" s="157">
        <v>82</v>
      </c>
      <c r="B91" s="235" t="s">
        <v>35</v>
      </c>
      <c r="C91" s="236"/>
      <c r="D91" s="237"/>
      <c r="E91" s="157" t="s">
        <v>32</v>
      </c>
      <c r="F91" s="161">
        <v>8512</v>
      </c>
      <c r="G91" s="181" t="s">
        <v>307</v>
      </c>
      <c r="H91" s="157" t="s">
        <v>235</v>
      </c>
      <c r="I91" s="157">
        <v>68.510000000000005</v>
      </c>
      <c r="J91" s="157">
        <v>68.510000000000005</v>
      </c>
      <c r="K91" s="157">
        <v>0</v>
      </c>
      <c r="L91" s="157">
        <v>10</v>
      </c>
      <c r="M91" s="157">
        <v>17</v>
      </c>
      <c r="N91" s="157">
        <v>4.3</v>
      </c>
      <c r="O91" s="157"/>
      <c r="P91" s="207">
        <v>0</v>
      </c>
      <c r="Q91" s="157"/>
      <c r="R91" s="214"/>
      <c r="S91" s="207">
        <f t="shared" si="6"/>
        <v>0</v>
      </c>
      <c r="T91" s="157"/>
      <c r="U91" s="157"/>
      <c r="V91" s="207">
        <f t="shared" si="7"/>
        <v>0</v>
      </c>
      <c r="W91" s="207">
        <f t="shared" si="5"/>
        <v>0</v>
      </c>
      <c r="X91" s="208"/>
    </row>
    <row r="92" spans="1:24" s="164" customFormat="1" x14ac:dyDescent="0.3">
      <c r="A92" s="157">
        <v>83</v>
      </c>
      <c r="B92" s="235" t="s">
        <v>35</v>
      </c>
      <c r="C92" s="236"/>
      <c r="D92" s="237"/>
      <c r="E92" s="157" t="s">
        <v>32</v>
      </c>
      <c r="F92" s="161">
        <v>8512</v>
      </c>
      <c r="G92" s="157" t="s">
        <v>308</v>
      </c>
      <c r="H92" s="157" t="s">
        <v>249</v>
      </c>
      <c r="I92" s="157">
        <v>40300</v>
      </c>
      <c r="J92" s="157">
        <v>40300</v>
      </c>
      <c r="K92" s="157"/>
      <c r="L92" s="157">
        <v>4</v>
      </c>
      <c r="M92" s="157">
        <v>208</v>
      </c>
      <c r="N92" s="157">
        <v>6.8</v>
      </c>
      <c r="O92" s="157"/>
      <c r="P92" s="207">
        <v>0</v>
      </c>
      <c r="Q92" s="157"/>
      <c r="R92" s="214"/>
      <c r="S92" s="207">
        <f t="shared" si="6"/>
        <v>0</v>
      </c>
      <c r="T92" s="157"/>
      <c r="U92" s="157"/>
      <c r="V92" s="207">
        <f t="shared" si="7"/>
        <v>0</v>
      </c>
      <c r="W92" s="207">
        <f t="shared" si="5"/>
        <v>0</v>
      </c>
      <c r="X92" s="208"/>
    </row>
    <row r="93" spans="1:24" s="164" customFormat="1" ht="31.2" x14ac:dyDescent="0.3">
      <c r="A93" s="157">
        <v>84</v>
      </c>
      <c r="B93" s="158" t="s">
        <v>703</v>
      </c>
      <c r="C93" s="158"/>
      <c r="D93" s="158"/>
      <c r="E93" s="157" t="s">
        <v>32</v>
      </c>
      <c r="F93" s="161">
        <v>8512</v>
      </c>
      <c r="G93" s="181" t="s">
        <v>145</v>
      </c>
      <c r="H93" s="157" t="s">
        <v>309</v>
      </c>
      <c r="I93" s="157">
        <v>362.29</v>
      </c>
      <c r="J93" s="157">
        <v>362.29</v>
      </c>
      <c r="K93" s="157">
        <v>313.39</v>
      </c>
      <c r="L93" s="157">
        <v>8</v>
      </c>
      <c r="M93" s="157">
        <v>177</v>
      </c>
      <c r="N93" s="157"/>
      <c r="O93" s="157"/>
      <c r="P93" s="207"/>
      <c r="Q93" s="157"/>
      <c r="R93" s="214"/>
      <c r="S93" s="207"/>
      <c r="T93" s="157"/>
      <c r="U93" s="157"/>
      <c r="V93" s="207">
        <f t="shared" si="7"/>
        <v>0</v>
      </c>
      <c r="W93" s="207"/>
      <c r="X93" s="208" t="s">
        <v>548</v>
      </c>
    </row>
    <row r="94" spans="1:24" s="164" customFormat="1" ht="46.8" x14ac:dyDescent="0.3">
      <c r="A94" s="157">
        <v>85</v>
      </c>
      <c r="B94" s="208" t="s">
        <v>868</v>
      </c>
      <c r="C94" s="208" t="s">
        <v>869</v>
      </c>
      <c r="D94" s="208" t="s">
        <v>870</v>
      </c>
      <c r="E94" s="157" t="s">
        <v>32</v>
      </c>
      <c r="F94" s="161">
        <v>8512</v>
      </c>
      <c r="G94" s="181" t="s">
        <v>701</v>
      </c>
      <c r="H94" s="157" t="s">
        <v>415</v>
      </c>
      <c r="I94" s="157">
        <v>32.36</v>
      </c>
      <c r="J94" s="157">
        <v>0</v>
      </c>
      <c r="K94" s="157">
        <v>0</v>
      </c>
      <c r="L94" s="157">
        <v>8</v>
      </c>
      <c r="M94" s="157">
        <v>235</v>
      </c>
      <c r="N94" s="157"/>
      <c r="O94" s="157"/>
      <c r="P94" s="207"/>
      <c r="Q94" s="157">
        <v>32.36</v>
      </c>
      <c r="R94" s="214"/>
      <c r="S94" s="207">
        <f t="shared" ref="S94:S99" si="8">Q94*$R$9</f>
        <v>2795742.1999999997</v>
      </c>
      <c r="T94" s="157"/>
      <c r="U94" s="157"/>
      <c r="V94" s="207"/>
      <c r="W94" s="207">
        <f t="shared" si="5"/>
        <v>2795742.1999999997</v>
      </c>
      <c r="X94" s="208"/>
    </row>
    <row r="95" spans="1:24" s="164" customFormat="1" ht="124.8" x14ac:dyDescent="0.3">
      <c r="A95" s="157">
        <v>86</v>
      </c>
      <c r="B95" s="208" t="s">
        <v>871</v>
      </c>
      <c r="C95" s="208" t="s">
        <v>872</v>
      </c>
      <c r="D95" s="208" t="s">
        <v>873</v>
      </c>
      <c r="E95" s="157" t="s">
        <v>32</v>
      </c>
      <c r="F95" s="161">
        <v>8512</v>
      </c>
      <c r="G95" s="157" t="s">
        <v>310</v>
      </c>
      <c r="H95" s="157" t="s">
        <v>311</v>
      </c>
      <c r="I95" s="157">
        <v>60.3</v>
      </c>
      <c r="J95" s="157"/>
      <c r="K95" s="157"/>
      <c r="L95" s="157">
        <v>8</v>
      </c>
      <c r="M95" s="157">
        <v>181</v>
      </c>
      <c r="N95" s="157"/>
      <c r="O95" s="157"/>
      <c r="P95" s="207"/>
      <c r="Q95" s="157">
        <v>60.3</v>
      </c>
      <c r="R95" s="214"/>
      <c r="S95" s="207">
        <f t="shared" si="8"/>
        <v>5209618.5</v>
      </c>
      <c r="T95" s="157"/>
      <c r="U95" s="157"/>
      <c r="V95" s="207"/>
      <c r="W95" s="207">
        <f t="shared" si="5"/>
        <v>5209618.5</v>
      </c>
      <c r="X95" s="208"/>
    </row>
    <row r="96" spans="1:24" s="164" customFormat="1" x14ac:dyDescent="0.3">
      <c r="A96" s="157">
        <v>87</v>
      </c>
      <c r="B96" s="158" t="s">
        <v>698</v>
      </c>
      <c r="C96" s="158" t="s">
        <v>699</v>
      </c>
      <c r="D96" s="158" t="s">
        <v>312</v>
      </c>
      <c r="E96" s="157" t="s">
        <v>32</v>
      </c>
      <c r="F96" s="161">
        <v>8512</v>
      </c>
      <c r="G96" s="157" t="s">
        <v>702</v>
      </c>
      <c r="H96" s="157" t="s">
        <v>415</v>
      </c>
      <c r="I96" s="157">
        <v>32.36</v>
      </c>
      <c r="J96" s="157">
        <v>0</v>
      </c>
      <c r="K96" s="157">
        <v>0</v>
      </c>
      <c r="L96" s="157">
        <v>12</v>
      </c>
      <c r="M96" s="157">
        <v>18</v>
      </c>
      <c r="N96" s="157"/>
      <c r="O96" s="157"/>
      <c r="P96" s="207"/>
      <c r="Q96" s="157">
        <v>32.36</v>
      </c>
      <c r="R96" s="214"/>
      <c r="S96" s="207">
        <f t="shared" si="8"/>
        <v>2795742.1999999997</v>
      </c>
      <c r="T96" s="157"/>
      <c r="U96" s="157"/>
      <c r="V96" s="207"/>
      <c r="W96" s="207">
        <f t="shared" si="5"/>
        <v>2795742.1999999997</v>
      </c>
      <c r="X96" s="208"/>
    </row>
    <row r="97" spans="1:24" s="164" customFormat="1" ht="31.2" x14ac:dyDescent="0.3">
      <c r="A97" s="157">
        <v>88</v>
      </c>
      <c r="B97" s="208" t="s">
        <v>874</v>
      </c>
      <c r="C97" s="208" t="s">
        <v>875</v>
      </c>
      <c r="D97" s="208" t="s">
        <v>876</v>
      </c>
      <c r="E97" s="157" t="s">
        <v>32</v>
      </c>
      <c r="F97" s="161">
        <v>8512</v>
      </c>
      <c r="G97" s="157" t="s">
        <v>313</v>
      </c>
      <c r="H97" s="157" t="s">
        <v>311</v>
      </c>
      <c r="I97" s="157">
        <v>36.93</v>
      </c>
      <c r="J97" s="157"/>
      <c r="K97" s="157"/>
      <c r="L97" s="157">
        <v>8</v>
      </c>
      <c r="M97" s="157">
        <v>180</v>
      </c>
      <c r="N97" s="157"/>
      <c r="O97" s="157"/>
      <c r="P97" s="207"/>
      <c r="Q97" s="157">
        <v>36.93</v>
      </c>
      <c r="R97" s="214"/>
      <c r="S97" s="207">
        <f t="shared" si="8"/>
        <v>3190567.35</v>
      </c>
      <c r="T97" s="157"/>
      <c r="U97" s="157"/>
      <c r="V97" s="207"/>
      <c r="W97" s="207">
        <f t="shared" si="5"/>
        <v>3190567.35</v>
      </c>
      <c r="X97" s="208"/>
    </row>
    <row r="98" spans="1:24" s="164" customFormat="1" x14ac:dyDescent="0.3">
      <c r="A98" s="157">
        <v>89</v>
      </c>
      <c r="B98" s="158" t="s">
        <v>314</v>
      </c>
      <c r="C98" s="158" t="s">
        <v>177</v>
      </c>
      <c r="D98" s="158" t="s">
        <v>315</v>
      </c>
      <c r="E98" s="157" t="s">
        <v>32</v>
      </c>
      <c r="F98" s="161">
        <v>8512</v>
      </c>
      <c r="G98" s="157" t="s">
        <v>316</v>
      </c>
      <c r="H98" s="157" t="s">
        <v>311</v>
      </c>
      <c r="I98" s="157">
        <v>60.3</v>
      </c>
      <c r="J98" s="157"/>
      <c r="K98" s="157"/>
      <c r="L98" s="157">
        <v>8</v>
      </c>
      <c r="M98" s="157">
        <v>179</v>
      </c>
      <c r="N98" s="157"/>
      <c r="O98" s="157"/>
      <c r="P98" s="207"/>
      <c r="Q98" s="157">
        <v>60.3</v>
      </c>
      <c r="R98" s="214"/>
      <c r="S98" s="207">
        <f t="shared" si="8"/>
        <v>5209618.5</v>
      </c>
      <c r="T98" s="157"/>
      <c r="U98" s="157"/>
      <c r="V98" s="207"/>
      <c r="W98" s="207">
        <f t="shared" si="5"/>
        <v>5209618.5</v>
      </c>
      <c r="X98" s="208"/>
    </row>
    <row r="99" spans="1:24" s="164" customFormat="1" ht="124.8" x14ac:dyDescent="0.3">
      <c r="A99" s="157">
        <v>90</v>
      </c>
      <c r="B99" s="208" t="s">
        <v>877</v>
      </c>
      <c r="C99" s="208" t="s">
        <v>866</v>
      </c>
      <c r="D99" s="208" t="s">
        <v>878</v>
      </c>
      <c r="E99" s="157" t="s">
        <v>32</v>
      </c>
      <c r="F99" s="161">
        <v>8512</v>
      </c>
      <c r="G99" s="157" t="s">
        <v>317</v>
      </c>
      <c r="H99" s="157" t="s">
        <v>311</v>
      </c>
      <c r="I99" s="157">
        <v>58.36</v>
      </c>
      <c r="J99" s="157"/>
      <c r="K99" s="157"/>
      <c r="L99" s="157">
        <v>8</v>
      </c>
      <c r="M99" s="157">
        <v>178</v>
      </c>
      <c r="N99" s="157"/>
      <c r="O99" s="157"/>
      <c r="P99" s="207"/>
      <c r="Q99" s="157">
        <v>58.36</v>
      </c>
      <c r="R99" s="214"/>
      <c r="S99" s="207">
        <f t="shared" si="8"/>
        <v>5042012.2</v>
      </c>
      <c r="T99" s="157"/>
      <c r="U99" s="157"/>
      <c r="V99" s="207"/>
      <c r="W99" s="207">
        <f t="shared" si="5"/>
        <v>5042012.2</v>
      </c>
      <c r="X99" s="208" t="s">
        <v>697</v>
      </c>
    </row>
    <row r="100" spans="1:24" s="164" customFormat="1" x14ac:dyDescent="0.3">
      <c r="A100" s="157">
        <v>91</v>
      </c>
      <c r="B100" s="235" t="s">
        <v>35</v>
      </c>
      <c r="C100" s="236"/>
      <c r="D100" s="237"/>
      <c r="E100" s="157" t="s">
        <v>32</v>
      </c>
      <c r="F100" s="161">
        <v>8512</v>
      </c>
      <c r="G100" s="157" t="s">
        <v>318</v>
      </c>
      <c r="H100" s="157" t="s">
        <v>123</v>
      </c>
      <c r="I100" s="157">
        <v>1116.08</v>
      </c>
      <c r="J100" s="157">
        <v>1116.08</v>
      </c>
      <c r="K100" s="157"/>
      <c r="L100" s="157">
        <v>33</v>
      </c>
      <c r="M100" s="157">
        <v>220</v>
      </c>
      <c r="N100" s="157">
        <v>44</v>
      </c>
      <c r="O100" s="157"/>
      <c r="P100" s="207">
        <v>0</v>
      </c>
      <c r="Q100" s="157"/>
      <c r="R100" s="214"/>
      <c r="S100" s="207">
        <f t="shared" si="6"/>
        <v>0</v>
      </c>
      <c r="T100" s="157"/>
      <c r="U100" s="157"/>
      <c r="V100" s="207">
        <f t="shared" si="7"/>
        <v>0</v>
      </c>
      <c r="W100" s="207">
        <f t="shared" si="5"/>
        <v>0</v>
      </c>
      <c r="X100" s="208"/>
    </row>
    <row r="101" spans="1:24" s="164" customFormat="1" ht="46.8" x14ac:dyDescent="0.3">
      <c r="A101" s="157">
        <v>92</v>
      </c>
      <c r="B101" s="235" t="s">
        <v>35</v>
      </c>
      <c r="C101" s="236"/>
      <c r="D101" s="237"/>
      <c r="E101" s="157" t="s">
        <v>32</v>
      </c>
      <c r="F101" s="161">
        <v>8512</v>
      </c>
      <c r="G101" s="157" t="s">
        <v>319</v>
      </c>
      <c r="H101" s="157" t="s">
        <v>45</v>
      </c>
      <c r="I101" s="157">
        <v>43.54</v>
      </c>
      <c r="J101" s="157">
        <v>43.54</v>
      </c>
      <c r="K101" s="157">
        <v>0</v>
      </c>
      <c r="L101" s="157">
        <v>33</v>
      </c>
      <c r="M101" s="157">
        <v>203</v>
      </c>
      <c r="N101" s="157">
        <v>29.2</v>
      </c>
      <c r="O101" s="157"/>
      <c r="P101" s="207">
        <v>0</v>
      </c>
      <c r="Q101" s="216">
        <v>0</v>
      </c>
      <c r="R101" s="214"/>
      <c r="S101" s="207">
        <f t="shared" si="6"/>
        <v>0</v>
      </c>
      <c r="T101" s="157"/>
      <c r="U101" s="157"/>
      <c r="V101" s="207">
        <f t="shared" si="7"/>
        <v>0</v>
      </c>
      <c r="W101" s="207">
        <f t="shared" si="5"/>
        <v>0</v>
      </c>
      <c r="X101" s="211" t="s">
        <v>549</v>
      </c>
    </row>
    <row r="102" spans="1:24" s="164" customFormat="1" ht="31.2" x14ac:dyDescent="0.3">
      <c r="A102" s="157">
        <v>93</v>
      </c>
      <c r="B102" s="235" t="s">
        <v>35</v>
      </c>
      <c r="C102" s="236"/>
      <c r="D102" s="237"/>
      <c r="E102" s="157" t="s">
        <v>32</v>
      </c>
      <c r="F102" s="161">
        <v>8512</v>
      </c>
      <c r="G102" s="157" t="s">
        <v>320</v>
      </c>
      <c r="H102" s="157" t="s">
        <v>123</v>
      </c>
      <c r="I102" s="157">
        <v>45.88</v>
      </c>
      <c r="J102" s="157">
        <v>45.88</v>
      </c>
      <c r="K102" s="157">
        <v>0</v>
      </c>
      <c r="L102" s="157">
        <v>33</v>
      </c>
      <c r="M102" s="157">
        <v>202</v>
      </c>
      <c r="N102" s="157">
        <v>15.3</v>
      </c>
      <c r="O102" s="157"/>
      <c r="P102" s="207">
        <v>0</v>
      </c>
      <c r="Q102" s="161">
        <v>0</v>
      </c>
      <c r="R102" s="214"/>
      <c r="S102" s="207">
        <f t="shared" si="6"/>
        <v>0</v>
      </c>
      <c r="T102" s="157"/>
      <c r="U102" s="157"/>
      <c r="V102" s="207">
        <f t="shared" si="7"/>
        <v>0</v>
      </c>
      <c r="W102" s="207">
        <f t="shared" si="5"/>
        <v>0</v>
      </c>
      <c r="X102" s="208" t="s">
        <v>1125</v>
      </c>
    </row>
    <row r="103" spans="1:24" s="164" customFormat="1" ht="31.2" x14ac:dyDescent="0.3">
      <c r="A103" s="157">
        <v>94</v>
      </c>
      <c r="B103" s="235" t="s">
        <v>35</v>
      </c>
      <c r="C103" s="236"/>
      <c r="D103" s="237"/>
      <c r="E103" s="157" t="s">
        <v>32</v>
      </c>
      <c r="F103" s="161">
        <v>8512</v>
      </c>
      <c r="G103" s="157" t="s">
        <v>321</v>
      </c>
      <c r="H103" s="157" t="s">
        <v>45</v>
      </c>
      <c r="I103" s="157">
        <v>40.53</v>
      </c>
      <c r="J103" s="157">
        <v>40.53</v>
      </c>
      <c r="K103" s="157">
        <v>0</v>
      </c>
      <c r="L103" s="157">
        <v>33</v>
      </c>
      <c r="M103" s="157">
        <v>204</v>
      </c>
      <c r="N103" s="157">
        <v>26.5</v>
      </c>
      <c r="O103" s="157"/>
      <c r="P103" s="207">
        <v>0</v>
      </c>
      <c r="Q103" s="216">
        <v>0</v>
      </c>
      <c r="R103" s="214"/>
      <c r="S103" s="207">
        <f t="shared" si="6"/>
        <v>0</v>
      </c>
      <c r="T103" s="157"/>
      <c r="U103" s="157"/>
      <c r="V103" s="207">
        <f t="shared" si="7"/>
        <v>0</v>
      </c>
      <c r="W103" s="207">
        <f t="shared" si="5"/>
        <v>0</v>
      </c>
      <c r="X103" s="211" t="s">
        <v>584</v>
      </c>
    </row>
    <row r="104" spans="1:24" s="164" customFormat="1" ht="31.2" x14ac:dyDescent="0.3">
      <c r="A104" s="157">
        <v>95</v>
      </c>
      <c r="B104" s="208" t="s">
        <v>879</v>
      </c>
      <c r="C104" s="208" t="s">
        <v>880</v>
      </c>
      <c r="D104" s="208" t="s">
        <v>881</v>
      </c>
      <c r="E104" s="157" t="s">
        <v>32</v>
      </c>
      <c r="F104" s="161">
        <v>8512</v>
      </c>
      <c r="G104" s="157" t="s">
        <v>323</v>
      </c>
      <c r="H104" s="157" t="s">
        <v>45</v>
      </c>
      <c r="I104" s="157">
        <v>46.1</v>
      </c>
      <c r="J104" s="157">
        <v>46.1</v>
      </c>
      <c r="K104" s="157">
        <v>0</v>
      </c>
      <c r="L104" s="157">
        <v>33</v>
      </c>
      <c r="M104" s="157">
        <v>205</v>
      </c>
      <c r="N104" s="157">
        <v>21.2</v>
      </c>
      <c r="O104" s="157"/>
      <c r="P104" s="207">
        <f>N104*$O$9</f>
        <v>674096.4</v>
      </c>
      <c r="Q104" s="157">
        <v>0</v>
      </c>
      <c r="R104" s="214"/>
      <c r="S104" s="207">
        <f t="shared" si="6"/>
        <v>0</v>
      </c>
      <c r="T104" s="157"/>
      <c r="U104" s="157"/>
      <c r="V104" s="207">
        <f t="shared" si="7"/>
        <v>0</v>
      </c>
      <c r="W104" s="207">
        <f t="shared" si="5"/>
        <v>674096.4</v>
      </c>
      <c r="X104" s="208" t="s">
        <v>585</v>
      </c>
    </row>
    <row r="105" spans="1:24" s="164" customFormat="1" x14ac:dyDescent="0.3">
      <c r="A105" s="157">
        <v>96</v>
      </c>
      <c r="B105" s="235" t="s">
        <v>35</v>
      </c>
      <c r="C105" s="236"/>
      <c r="D105" s="237"/>
      <c r="E105" s="157" t="s">
        <v>32</v>
      </c>
      <c r="F105" s="161">
        <v>8512</v>
      </c>
      <c r="G105" s="181" t="s">
        <v>324</v>
      </c>
      <c r="H105" s="157" t="s">
        <v>36</v>
      </c>
      <c r="I105" s="157">
        <v>32.200000000000003</v>
      </c>
      <c r="J105" s="157">
        <v>32.200000000000003</v>
      </c>
      <c r="K105" s="157">
        <v>0</v>
      </c>
      <c r="L105" s="157">
        <v>9</v>
      </c>
      <c r="M105" s="157">
        <v>135</v>
      </c>
      <c r="N105" s="157">
        <v>8</v>
      </c>
      <c r="O105" s="157"/>
      <c r="P105" s="207">
        <v>0</v>
      </c>
      <c r="Q105" s="157">
        <v>0</v>
      </c>
      <c r="R105" s="214"/>
      <c r="S105" s="207">
        <f t="shared" si="6"/>
        <v>0</v>
      </c>
      <c r="T105" s="157"/>
      <c r="U105" s="157"/>
      <c r="V105" s="207">
        <f t="shared" si="7"/>
        <v>0</v>
      </c>
      <c r="W105" s="207">
        <f t="shared" si="5"/>
        <v>0</v>
      </c>
      <c r="X105" s="208"/>
    </row>
    <row r="106" spans="1:24" s="164" customFormat="1" ht="31.2" x14ac:dyDescent="0.3">
      <c r="A106" s="157">
        <v>97</v>
      </c>
      <c r="B106" s="235" t="s">
        <v>35</v>
      </c>
      <c r="C106" s="236"/>
      <c r="D106" s="237"/>
      <c r="E106" s="157" t="s">
        <v>32</v>
      </c>
      <c r="F106" s="161">
        <v>8512</v>
      </c>
      <c r="G106" s="157" t="s">
        <v>325</v>
      </c>
      <c r="H106" s="157" t="s">
        <v>45</v>
      </c>
      <c r="I106" s="157">
        <v>125.74</v>
      </c>
      <c r="J106" s="157">
        <v>125.74</v>
      </c>
      <c r="K106" s="157">
        <v>0</v>
      </c>
      <c r="L106" s="157">
        <v>33</v>
      </c>
      <c r="M106" s="157">
        <v>207</v>
      </c>
      <c r="N106" s="157">
        <v>29.75</v>
      </c>
      <c r="O106" s="157"/>
      <c r="P106" s="207">
        <v>0</v>
      </c>
      <c r="Q106" s="157">
        <v>0</v>
      </c>
      <c r="R106" s="214"/>
      <c r="S106" s="207">
        <f t="shared" si="6"/>
        <v>0</v>
      </c>
      <c r="T106" s="157"/>
      <c r="U106" s="157"/>
      <c r="V106" s="207">
        <f t="shared" si="7"/>
        <v>0</v>
      </c>
      <c r="W106" s="207">
        <f t="shared" si="5"/>
        <v>0</v>
      </c>
      <c r="X106" s="208" t="s">
        <v>1124</v>
      </c>
    </row>
    <row r="107" spans="1:24" s="164" customFormat="1" ht="31.2" x14ac:dyDescent="0.3">
      <c r="A107" s="157">
        <v>98</v>
      </c>
      <c r="B107" s="235" t="s">
        <v>35</v>
      </c>
      <c r="C107" s="236"/>
      <c r="D107" s="237"/>
      <c r="E107" s="157" t="s">
        <v>32</v>
      </c>
      <c r="F107" s="161">
        <v>8512</v>
      </c>
      <c r="G107" s="157" t="s">
        <v>326</v>
      </c>
      <c r="H107" s="157" t="s">
        <v>45</v>
      </c>
      <c r="I107" s="157">
        <v>55.53</v>
      </c>
      <c r="J107" s="157">
        <v>55.53</v>
      </c>
      <c r="K107" s="157">
        <v>0</v>
      </c>
      <c r="L107" s="157">
        <v>30</v>
      </c>
      <c r="M107" s="157">
        <v>225</v>
      </c>
      <c r="N107" s="157">
        <v>19.899999999999999</v>
      </c>
      <c r="O107" s="157"/>
      <c r="P107" s="207">
        <v>0</v>
      </c>
      <c r="Q107" s="157">
        <v>0</v>
      </c>
      <c r="R107" s="214"/>
      <c r="S107" s="207">
        <f t="shared" si="6"/>
        <v>0</v>
      </c>
      <c r="T107" s="157"/>
      <c r="U107" s="157"/>
      <c r="V107" s="207">
        <f t="shared" si="7"/>
        <v>0</v>
      </c>
      <c r="W107" s="207">
        <f t="shared" si="5"/>
        <v>0</v>
      </c>
      <c r="X107" s="208" t="s">
        <v>550</v>
      </c>
    </row>
    <row r="108" spans="1:24" s="164" customFormat="1" x14ac:dyDescent="0.3">
      <c r="A108" s="157">
        <v>99</v>
      </c>
      <c r="B108" s="235" t="s">
        <v>35</v>
      </c>
      <c r="C108" s="236"/>
      <c r="D108" s="237"/>
      <c r="E108" s="157" t="s">
        <v>32</v>
      </c>
      <c r="F108" s="161">
        <v>8512</v>
      </c>
      <c r="G108" s="181" t="s">
        <v>327</v>
      </c>
      <c r="H108" s="157" t="s">
        <v>36</v>
      </c>
      <c r="I108" s="157">
        <v>139.03</v>
      </c>
      <c r="J108" s="157">
        <v>139.03</v>
      </c>
      <c r="K108" s="157">
        <v>0</v>
      </c>
      <c r="L108" s="157">
        <v>10</v>
      </c>
      <c r="M108" s="157">
        <v>18</v>
      </c>
      <c r="N108" s="157">
        <v>10.8</v>
      </c>
      <c r="O108" s="157"/>
      <c r="P108" s="207">
        <v>0</v>
      </c>
      <c r="Q108" s="157">
        <v>0</v>
      </c>
      <c r="R108" s="214"/>
      <c r="S108" s="207">
        <f t="shared" si="6"/>
        <v>0</v>
      </c>
      <c r="T108" s="157"/>
      <c r="U108" s="157"/>
      <c r="V108" s="207">
        <f t="shared" si="7"/>
        <v>0</v>
      </c>
      <c r="W108" s="207">
        <f t="shared" si="5"/>
        <v>0</v>
      </c>
      <c r="X108" s="208"/>
    </row>
    <row r="109" spans="1:24" s="164" customFormat="1" ht="31.2" x14ac:dyDescent="0.3">
      <c r="A109" s="157">
        <v>100</v>
      </c>
      <c r="B109" s="235" t="s">
        <v>35</v>
      </c>
      <c r="C109" s="236"/>
      <c r="D109" s="237"/>
      <c r="E109" s="157" t="s">
        <v>32</v>
      </c>
      <c r="F109" s="161">
        <v>8512</v>
      </c>
      <c r="G109" s="181" t="s">
        <v>328</v>
      </c>
      <c r="H109" s="157" t="s">
        <v>235</v>
      </c>
      <c r="I109" s="157">
        <v>36.11</v>
      </c>
      <c r="J109" s="157">
        <v>36.11</v>
      </c>
      <c r="K109" s="157">
        <v>0</v>
      </c>
      <c r="L109" s="157">
        <v>10</v>
      </c>
      <c r="M109" s="157">
        <v>20</v>
      </c>
      <c r="N109" s="157">
        <v>25.3</v>
      </c>
      <c r="O109" s="157"/>
      <c r="P109" s="207">
        <v>0</v>
      </c>
      <c r="Q109" s="216">
        <v>0</v>
      </c>
      <c r="R109" s="214"/>
      <c r="S109" s="207">
        <f t="shared" si="6"/>
        <v>0</v>
      </c>
      <c r="T109" s="157"/>
      <c r="U109" s="157"/>
      <c r="V109" s="207">
        <f t="shared" si="7"/>
        <v>0</v>
      </c>
      <c r="W109" s="207">
        <f t="shared" si="5"/>
        <v>0</v>
      </c>
      <c r="X109" s="208" t="s">
        <v>551</v>
      </c>
    </row>
    <row r="110" spans="1:24" s="164" customFormat="1" x14ac:dyDescent="0.3">
      <c r="A110" s="157">
        <v>101</v>
      </c>
      <c r="B110" s="235" t="s">
        <v>35</v>
      </c>
      <c r="C110" s="236"/>
      <c r="D110" s="237"/>
      <c r="E110" s="157" t="s">
        <v>32</v>
      </c>
      <c r="F110" s="161">
        <v>8512</v>
      </c>
      <c r="G110" s="157" t="s">
        <v>329</v>
      </c>
      <c r="H110" s="157" t="s">
        <v>45</v>
      </c>
      <c r="I110" s="157">
        <v>22.43</v>
      </c>
      <c r="J110" s="157">
        <v>22.43</v>
      </c>
      <c r="K110" s="157">
        <v>0</v>
      </c>
      <c r="L110" s="157">
        <v>30</v>
      </c>
      <c r="M110" s="157">
        <v>118</v>
      </c>
      <c r="N110" s="157">
        <v>15.7</v>
      </c>
      <c r="O110" s="157"/>
      <c r="P110" s="207">
        <v>0</v>
      </c>
      <c r="Q110" s="216">
        <v>0</v>
      </c>
      <c r="R110" s="214"/>
      <c r="S110" s="207">
        <f t="shared" si="6"/>
        <v>0</v>
      </c>
      <c r="T110" s="157"/>
      <c r="U110" s="157"/>
      <c r="V110" s="207">
        <f t="shared" si="7"/>
        <v>0</v>
      </c>
      <c r="W110" s="207">
        <f t="shared" si="5"/>
        <v>0</v>
      </c>
      <c r="X110" s="208" t="s">
        <v>1097</v>
      </c>
    </row>
    <row r="111" spans="1:24" s="164" customFormat="1" ht="46.8" x14ac:dyDescent="0.3">
      <c r="A111" s="157">
        <v>102</v>
      </c>
      <c r="B111" s="235" t="s">
        <v>35</v>
      </c>
      <c r="C111" s="236"/>
      <c r="D111" s="237"/>
      <c r="E111" s="157" t="s">
        <v>32</v>
      </c>
      <c r="F111" s="161">
        <v>8512</v>
      </c>
      <c r="G111" s="157" t="s">
        <v>330</v>
      </c>
      <c r="H111" s="157" t="s">
        <v>45</v>
      </c>
      <c r="I111" s="157">
        <v>75.08</v>
      </c>
      <c r="J111" s="157">
        <v>75.08</v>
      </c>
      <c r="K111" s="157">
        <v>0</v>
      </c>
      <c r="L111" s="157">
        <v>22</v>
      </c>
      <c r="M111" s="157">
        <v>183</v>
      </c>
      <c r="N111" s="157">
        <v>48.6</v>
      </c>
      <c r="O111" s="157"/>
      <c r="P111" s="207">
        <v>0</v>
      </c>
      <c r="Q111" s="216">
        <v>0</v>
      </c>
      <c r="R111" s="214"/>
      <c r="S111" s="207">
        <f t="shared" si="6"/>
        <v>0</v>
      </c>
      <c r="T111" s="157"/>
      <c r="U111" s="157"/>
      <c r="V111" s="207">
        <f t="shared" si="7"/>
        <v>0</v>
      </c>
      <c r="W111" s="207">
        <f t="shared" si="5"/>
        <v>0</v>
      </c>
      <c r="X111" s="211" t="s">
        <v>586</v>
      </c>
    </row>
    <row r="112" spans="1:24" s="164" customFormat="1" ht="46.8" x14ac:dyDescent="0.3">
      <c r="A112" s="157">
        <v>103</v>
      </c>
      <c r="B112" s="235" t="s">
        <v>35</v>
      </c>
      <c r="C112" s="236"/>
      <c r="D112" s="237"/>
      <c r="E112" s="157" t="s">
        <v>32</v>
      </c>
      <c r="F112" s="161">
        <v>8512</v>
      </c>
      <c r="G112" s="181" t="s">
        <v>331</v>
      </c>
      <c r="H112" s="157" t="s">
        <v>123</v>
      </c>
      <c r="I112" s="157">
        <v>30.51</v>
      </c>
      <c r="J112" s="157">
        <v>30.51</v>
      </c>
      <c r="K112" s="157">
        <v>0</v>
      </c>
      <c r="L112" s="157">
        <v>30</v>
      </c>
      <c r="M112" s="157">
        <v>227</v>
      </c>
      <c r="N112" s="157">
        <v>20.5</v>
      </c>
      <c r="O112" s="157"/>
      <c r="P112" s="207">
        <v>0</v>
      </c>
      <c r="Q112" s="157">
        <v>0</v>
      </c>
      <c r="R112" s="214"/>
      <c r="S112" s="207">
        <f t="shared" si="6"/>
        <v>0</v>
      </c>
      <c r="T112" s="157"/>
      <c r="U112" s="157"/>
      <c r="V112" s="207">
        <f t="shared" si="7"/>
        <v>0</v>
      </c>
      <c r="W112" s="207">
        <f t="shared" si="5"/>
        <v>0</v>
      </c>
      <c r="X112" s="208" t="s">
        <v>552</v>
      </c>
    </row>
    <row r="113" spans="1:24" s="164" customFormat="1" ht="62.4" x14ac:dyDescent="0.3">
      <c r="A113" s="157">
        <v>104</v>
      </c>
      <c r="B113" s="305" t="s">
        <v>332</v>
      </c>
      <c r="C113" s="306"/>
      <c r="D113" s="307"/>
      <c r="E113" s="157" t="s">
        <v>32</v>
      </c>
      <c r="F113" s="161">
        <v>8512</v>
      </c>
      <c r="G113" s="181" t="s">
        <v>333</v>
      </c>
      <c r="H113" s="157" t="s">
        <v>45</v>
      </c>
      <c r="I113" s="157">
        <v>52.03</v>
      </c>
      <c r="J113" s="157">
        <v>52.03</v>
      </c>
      <c r="K113" s="157">
        <v>22.11</v>
      </c>
      <c r="L113" s="157">
        <v>10</v>
      </c>
      <c r="M113" s="157">
        <v>23</v>
      </c>
      <c r="N113" s="157">
        <v>28.5</v>
      </c>
      <c r="O113" s="157"/>
      <c r="P113" s="207">
        <f>+N113*O9</f>
        <v>906214.5</v>
      </c>
      <c r="Q113" s="157">
        <v>0</v>
      </c>
      <c r="R113" s="214"/>
      <c r="S113" s="207">
        <f t="shared" si="6"/>
        <v>0</v>
      </c>
      <c r="T113" s="157"/>
      <c r="U113" s="157"/>
      <c r="V113" s="207">
        <f t="shared" si="7"/>
        <v>0</v>
      </c>
      <c r="W113" s="207">
        <f t="shared" si="5"/>
        <v>906214.5</v>
      </c>
      <c r="X113" s="208" t="s">
        <v>553</v>
      </c>
    </row>
    <row r="114" spans="1:24" s="164" customFormat="1" ht="46.8" x14ac:dyDescent="0.3">
      <c r="A114" s="157">
        <v>105</v>
      </c>
      <c r="B114" s="208" t="s">
        <v>882</v>
      </c>
      <c r="C114" s="208" t="s">
        <v>883</v>
      </c>
      <c r="D114" s="208" t="s">
        <v>884</v>
      </c>
      <c r="E114" s="157" t="s">
        <v>32</v>
      </c>
      <c r="F114" s="161">
        <v>8512</v>
      </c>
      <c r="G114" s="181" t="s">
        <v>334</v>
      </c>
      <c r="H114" s="157" t="s">
        <v>704</v>
      </c>
      <c r="I114" s="157">
        <v>20</v>
      </c>
      <c r="J114" s="157">
        <v>0</v>
      </c>
      <c r="K114" s="157">
        <v>20</v>
      </c>
      <c r="L114" s="157">
        <v>64</v>
      </c>
      <c r="M114" s="157">
        <v>63</v>
      </c>
      <c r="N114" s="157"/>
      <c r="O114" s="157"/>
      <c r="P114" s="207"/>
      <c r="Q114" s="157">
        <v>20</v>
      </c>
      <c r="R114" s="214"/>
      <c r="S114" s="207">
        <f>Q114*$R$9</f>
        <v>1727900</v>
      </c>
      <c r="T114" s="157"/>
      <c r="U114" s="157"/>
      <c r="V114" s="207"/>
      <c r="W114" s="207">
        <f t="shared" si="5"/>
        <v>1727900</v>
      </c>
      <c r="X114" s="208" t="s">
        <v>1131</v>
      </c>
    </row>
    <row r="115" spans="1:24" s="164" customFormat="1" x14ac:dyDescent="0.3">
      <c r="A115" s="157">
        <v>106</v>
      </c>
      <c r="B115" s="235" t="s">
        <v>35</v>
      </c>
      <c r="C115" s="236"/>
      <c r="D115" s="237"/>
      <c r="E115" s="157" t="s">
        <v>32</v>
      </c>
      <c r="F115" s="161">
        <v>8512</v>
      </c>
      <c r="G115" s="181" t="s">
        <v>335</v>
      </c>
      <c r="H115" s="157" t="s">
        <v>36</v>
      </c>
      <c r="I115" s="157">
        <v>150.44999999999999</v>
      </c>
      <c r="J115" s="157">
        <v>150.44999999999999</v>
      </c>
      <c r="K115" s="157">
        <v>0</v>
      </c>
      <c r="L115" s="157">
        <v>10</v>
      </c>
      <c r="M115" s="157">
        <v>22</v>
      </c>
      <c r="N115" s="157">
        <v>12.5</v>
      </c>
      <c r="O115" s="157"/>
      <c r="P115" s="207">
        <v>0</v>
      </c>
      <c r="Q115" s="157"/>
      <c r="R115" s="214"/>
      <c r="S115" s="207">
        <f t="shared" si="6"/>
        <v>0</v>
      </c>
      <c r="T115" s="157"/>
      <c r="U115" s="157"/>
      <c r="V115" s="207">
        <f t="shared" si="7"/>
        <v>0</v>
      </c>
      <c r="W115" s="207">
        <f t="shared" si="5"/>
        <v>0</v>
      </c>
      <c r="X115" s="208"/>
    </row>
    <row r="116" spans="1:24" s="164" customFormat="1" ht="46.8" x14ac:dyDescent="0.3">
      <c r="A116" s="157">
        <v>107</v>
      </c>
      <c r="B116" s="235" t="s">
        <v>35</v>
      </c>
      <c r="C116" s="236"/>
      <c r="D116" s="237"/>
      <c r="E116" s="157" t="s">
        <v>32</v>
      </c>
      <c r="F116" s="161">
        <v>8512</v>
      </c>
      <c r="G116" s="157" t="s">
        <v>336</v>
      </c>
      <c r="H116" s="157" t="s">
        <v>45</v>
      </c>
      <c r="I116" s="157">
        <v>40.729999999999997</v>
      </c>
      <c r="J116" s="157">
        <v>40.729999999999997</v>
      </c>
      <c r="K116" s="157">
        <v>0</v>
      </c>
      <c r="L116" s="157">
        <v>32</v>
      </c>
      <c r="M116" s="157">
        <v>130</v>
      </c>
      <c r="N116" s="157">
        <v>29.4</v>
      </c>
      <c r="O116" s="157"/>
      <c r="P116" s="207">
        <v>0</v>
      </c>
      <c r="Q116" s="157">
        <v>0</v>
      </c>
      <c r="R116" s="214"/>
      <c r="S116" s="207">
        <f t="shared" si="6"/>
        <v>0</v>
      </c>
      <c r="T116" s="157"/>
      <c r="U116" s="157"/>
      <c r="V116" s="207">
        <f t="shared" si="7"/>
        <v>0</v>
      </c>
      <c r="W116" s="207">
        <f t="shared" si="5"/>
        <v>0</v>
      </c>
      <c r="X116" s="211" t="s">
        <v>587</v>
      </c>
    </row>
    <row r="117" spans="1:24" s="164" customFormat="1" ht="31.2" x14ac:dyDescent="0.3">
      <c r="A117" s="157">
        <v>108</v>
      </c>
      <c r="B117" s="235" t="s">
        <v>35</v>
      </c>
      <c r="C117" s="236"/>
      <c r="D117" s="237"/>
      <c r="E117" s="157" t="s">
        <v>32</v>
      </c>
      <c r="F117" s="161">
        <v>8512</v>
      </c>
      <c r="G117" s="157" t="s">
        <v>337</v>
      </c>
      <c r="H117" s="157" t="s">
        <v>45</v>
      </c>
      <c r="I117" s="157">
        <v>33.229999999999997</v>
      </c>
      <c r="J117" s="157">
        <v>33.229999999999997</v>
      </c>
      <c r="K117" s="157">
        <v>0</v>
      </c>
      <c r="L117" s="157">
        <v>30</v>
      </c>
      <c r="M117" s="157">
        <v>247</v>
      </c>
      <c r="N117" s="157">
        <v>23.3</v>
      </c>
      <c r="O117" s="157"/>
      <c r="P117" s="207">
        <v>0</v>
      </c>
      <c r="Q117" s="157">
        <v>0</v>
      </c>
      <c r="R117" s="214"/>
      <c r="S117" s="207">
        <f t="shared" si="6"/>
        <v>0</v>
      </c>
      <c r="T117" s="157"/>
      <c r="U117" s="157"/>
      <c r="V117" s="207">
        <f t="shared" si="7"/>
        <v>0</v>
      </c>
      <c r="W117" s="207">
        <f t="shared" si="5"/>
        <v>0</v>
      </c>
      <c r="X117" s="211" t="s">
        <v>554</v>
      </c>
    </row>
    <row r="118" spans="1:24" s="164" customFormat="1" ht="46.8" x14ac:dyDescent="0.3">
      <c r="A118" s="157">
        <v>109</v>
      </c>
      <c r="B118" s="235" t="s">
        <v>35</v>
      </c>
      <c r="C118" s="236"/>
      <c r="D118" s="237"/>
      <c r="E118" s="157" t="s">
        <v>32</v>
      </c>
      <c r="F118" s="161">
        <v>8512</v>
      </c>
      <c r="G118" s="157" t="s">
        <v>338</v>
      </c>
      <c r="H118" s="157" t="s">
        <v>45</v>
      </c>
      <c r="I118" s="157">
        <v>33.229999999999997</v>
      </c>
      <c r="J118" s="157">
        <v>33.229999999999997</v>
      </c>
      <c r="K118" s="157">
        <v>0</v>
      </c>
      <c r="L118" s="157">
        <v>30</v>
      </c>
      <c r="M118" s="157">
        <v>248</v>
      </c>
      <c r="N118" s="157">
        <v>24.6</v>
      </c>
      <c r="O118" s="157"/>
      <c r="P118" s="207">
        <v>0</v>
      </c>
      <c r="Q118" s="210">
        <v>0</v>
      </c>
      <c r="R118" s="214"/>
      <c r="S118" s="207">
        <f t="shared" si="6"/>
        <v>0</v>
      </c>
      <c r="T118" s="157"/>
      <c r="U118" s="157"/>
      <c r="V118" s="207">
        <f t="shared" si="7"/>
        <v>0</v>
      </c>
      <c r="W118" s="207">
        <f t="shared" si="5"/>
        <v>0</v>
      </c>
      <c r="X118" s="211" t="s">
        <v>555</v>
      </c>
    </row>
    <row r="119" spans="1:24" s="164" customFormat="1" ht="46.8" x14ac:dyDescent="0.3">
      <c r="A119" s="157">
        <v>110</v>
      </c>
      <c r="B119" s="235" t="s">
        <v>35</v>
      </c>
      <c r="C119" s="236"/>
      <c r="D119" s="237"/>
      <c r="E119" s="157" t="s">
        <v>32</v>
      </c>
      <c r="F119" s="161">
        <v>8512</v>
      </c>
      <c r="G119" s="157" t="s">
        <v>339</v>
      </c>
      <c r="H119" s="157" t="s">
        <v>45</v>
      </c>
      <c r="I119" s="157">
        <v>33.909999999999997</v>
      </c>
      <c r="J119" s="157">
        <v>33.909999999999997</v>
      </c>
      <c r="K119" s="157">
        <v>0</v>
      </c>
      <c r="L119" s="157">
        <v>30</v>
      </c>
      <c r="M119" s="157">
        <v>249</v>
      </c>
      <c r="N119" s="157">
        <v>24.8</v>
      </c>
      <c r="O119" s="157"/>
      <c r="P119" s="207">
        <v>0</v>
      </c>
      <c r="Q119" s="217">
        <v>0</v>
      </c>
      <c r="R119" s="214"/>
      <c r="S119" s="207">
        <f t="shared" si="6"/>
        <v>0</v>
      </c>
      <c r="T119" s="157"/>
      <c r="U119" s="157"/>
      <c r="V119" s="207">
        <f t="shared" si="7"/>
        <v>0</v>
      </c>
      <c r="W119" s="207">
        <f t="shared" si="5"/>
        <v>0</v>
      </c>
      <c r="X119" s="211" t="s">
        <v>588</v>
      </c>
    </row>
    <row r="120" spans="1:24" s="164" customFormat="1" ht="31.2" x14ac:dyDescent="0.3">
      <c r="A120" s="157">
        <v>111</v>
      </c>
      <c r="B120" s="235" t="s">
        <v>35</v>
      </c>
      <c r="C120" s="236"/>
      <c r="D120" s="237"/>
      <c r="E120" s="157" t="s">
        <v>32</v>
      </c>
      <c r="F120" s="161">
        <v>8512</v>
      </c>
      <c r="G120" s="181" t="s">
        <v>340</v>
      </c>
      <c r="H120" s="157" t="s">
        <v>45</v>
      </c>
      <c r="I120" s="157">
        <v>34.840000000000003</v>
      </c>
      <c r="J120" s="157">
        <v>34.840000000000003</v>
      </c>
      <c r="K120" s="157">
        <v>0</v>
      </c>
      <c r="L120" s="157">
        <v>30</v>
      </c>
      <c r="M120" s="157">
        <v>250</v>
      </c>
      <c r="N120" s="157">
        <v>23.1</v>
      </c>
      <c r="O120" s="157"/>
      <c r="P120" s="207">
        <v>0</v>
      </c>
      <c r="Q120" s="157">
        <v>0</v>
      </c>
      <c r="R120" s="214"/>
      <c r="S120" s="207">
        <f t="shared" si="6"/>
        <v>0</v>
      </c>
      <c r="T120" s="157"/>
      <c r="U120" s="157"/>
      <c r="V120" s="207">
        <f t="shared" si="7"/>
        <v>0</v>
      </c>
      <c r="W120" s="207">
        <f t="shared" si="5"/>
        <v>0</v>
      </c>
      <c r="X120" s="208" t="s">
        <v>589</v>
      </c>
    </row>
    <row r="121" spans="1:24" s="164" customFormat="1" x14ac:dyDescent="0.3">
      <c r="A121" s="157">
        <v>112</v>
      </c>
      <c r="B121" s="235" t="s">
        <v>204</v>
      </c>
      <c r="C121" s="236"/>
      <c r="D121" s="237"/>
      <c r="E121" s="157" t="s">
        <v>32</v>
      </c>
      <c r="F121" s="161">
        <v>8512</v>
      </c>
      <c r="G121" s="181" t="s">
        <v>341</v>
      </c>
      <c r="H121" s="157" t="s">
        <v>45</v>
      </c>
      <c r="I121" s="157">
        <v>15.72</v>
      </c>
      <c r="J121" s="157">
        <v>15.72</v>
      </c>
      <c r="K121" s="157">
        <v>0</v>
      </c>
      <c r="L121" s="157">
        <v>45</v>
      </c>
      <c r="M121" s="157">
        <v>194</v>
      </c>
      <c r="N121" s="157">
        <v>20.100000000000001</v>
      </c>
      <c r="O121" s="157"/>
      <c r="P121" s="207">
        <f>N121*$O$9</f>
        <v>639119.70000000007</v>
      </c>
      <c r="Q121" s="157"/>
      <c r="R121" s="214"/>
      <c r="S121" s="207">
        <f t="shared" si="6"/>
        <v>0</v>
      </c>
      <c r="T121" s="157"/>
      <c r="U121" s="157"/>
      <c r="V121" s="207">
        <f t="shared" si="7"/>
        <v>0</v>
      </c>
      <c r="W121" s="207">
        <f t="shared" si="5"/>
        <v>639119.70000000007</v>
      </c>
      <c r="X121" s="208"/>
    </row>
    <row r="122" spans="1:24" s="164" customFormat="1" x14ac:dyDescent="0.3">
      <c r="A122" s="157">
        <v>113</v>
      </c>
      <c r="B122" s="158" t="s">
        <v>635</v>
      </c>
      <c r="C122" s="158"/>
      <c r="D122" s="158" t="s">
        <v>633</v>
      </c>
      <c r="E122" s="157" t="s">
        <v>32</v>
      </c>
      <c r="F122" s="161">
        <v>8512</v>
      </c>
      <c r="G122" s="181" t="s">
        <v>342</v>
      </c>
      <c r="H122" s="157" t="s">
        <v>45</v>
      </c>
      <c r="I122" s="157">
        <v>149.1</v>
      </c>
      <c r="J122" s="157">
        <v>149.1</v>
      </c>
      <c r="K122" s="157">
        <v>47.9</v>
      </c>
      <c r="L122" s="157">
        <v>45</v>
      </c>
      <c r="M122" s="157">
        <v>195</v>
      </c>
      <c r="N122" s="157">
        <v>37.1</v>
      </c>
      <c r="O122" s="157"/>
      <c r="P122" s="207">
        <f t="shared" ref="P122:P135" si="9">N122*$O$9</f>
        <v>1179668.7</v>
      </c>
      <c r="Q122" s="157">
        <v>0</v>
      </c>
      <c r="R122" s="214"/>
      <c r="S122" s="207">
        <f t="shared" si="6"/>
        <v>0</v>
      </c>
      <c r="T122" s="157"/>
      <c r="U122" s="157"/>
      <c r="V122" s="207">
        <f t="shared" si="7"/>
        <v>0</v>
      </c>
      <c r="W122" s="207">
        <f t="shared" si="5"/>
        <v>1179668.7</v>
      </c>
      <c r="X122" s="208"/>
    </row>
    <row r="123" spans="1:24" s="164" customFormat="1" x14ac:dyDescent="0.3">
      <c r="A123" s="157">
        <v>114</v>
      </c>
      <c r="B123" s="158" t="s">
        <v>631</v>
      </c>
      <c r="C123" s="158" t="s">
        <v>632</v>
      </c>
      <c r="D123" s="158" t="s">
        <v>633</v>
      </c>
      <c r="E123" s="157" t="s">
        <v>32</v>
      </c>
      <c r="F123" s="161">
        <v>8512</v>
      </c>
      <c r="G123" s="181" t="s">
        <v>343</v>
      </c>
      <c r="H123" s="157" t="s">
        <v>45</v>
      </c>
      <c r="I123" s="157">
        <v>116.8</v>
      </c>
      <c r="J123" s="157">
        <v>116.8</v>
      </c>
      <c r="K123" s="157">
        <v>16.8</v>
      </c>
      <c r="L123" s="157">
        <v>45</v>
      </c>
      <c r="M123" s="157">
        <v>197</v>
      </c>
      <c r="N123" s="157">
        <v>9.1999999999999993</v>
      </c>
      <c r="O123" s="157"/>
      <c r="P123" s="207">
        <f t="shared" si="9"/>
        <v>292532.39999999997</v>
      </c>
      <c r="Q123" s="157">
        <v>0</v>
      </c>
      <c r="R123" s="214"/>
      <c r="S123" s="207">
        <f t="shared" si="6"/>
        <v>0</v>
      </c>
      <c r="T123" s="157"/>
      <c r="U123" s="157"/>
      <c r="V123" s="207">
        <f t="shared" si="7"/>
        <v>0</v>
      </c>
      <c r="W123" s="207">
        <f t="shared" si="5"/>
        <v>292532.39999999997</v>
      </c>
      <c r="X123" s="208"/>
    </row>
    <row r="124" spans="1:24" s="164" customFormat="1" ht="31.2" x14ac:dyDescent="0.3">
      <c r="A124" s="157">
        <v>115</v>
      </c>
      <c r="B124" s="235" t="s">
        <v>35</v>
      </c>
      <c r="C124" s="236"/>
      <c r="D124" s="237"/>
      <c r="E124" s="157" t="s">
        <v>32</v>
      </c>
      <c r="F124" s="161">
        <v>8512</v>
      </c>
      <c r="G124" s="181" t="s">
        <v>344</v>
      </c>
      <c r="H124" s="157" t="s">
        <v>45</v>
      </c>
      <c r="I124" s="157">
        <v>30.93</v>
      </c>
      <c r="J124" s="157">
        <v>30.93</v>
      </c>
      <c r="K124" s="157">
        <v>0</v>
      </c>
      <c r="L124" s="157">
        <v>32</v>
      </c>
      <c r="M124" s="157">
        <v>100</v>
      </c>
      <c r="N124" s="157">
        <v>20.8</v>
      </c>
      <c r="O124" s="157"/>
      <c r="P124" s="207">
        <v>0</v>
      </c>
      <c r="Q124" s="216">
        <v>0</v>
      </c>
      <c r="R124" s="214"/>
      <c r="S124" s="207">
        <f t="shared" si="6"/>
        <v>0</v>
      </c>
      <c r="T124" s="157"/>
      <c r="U124" s="157"/>
      <c r="V124" s="207">
        <f t="shared" si="7"/>
        <v>0</v>
      </c>
      <c r="W124" s="207">
        <f t="shared" si="5"/>
        <v>0</v>
      </c>
      <c r="X124" s="208" t="s">
        <v>556</v>
      </c>
    </row>
    <row r="125" spans="1:24" s="164" customFormat="1" ht="31.2" x14ac:dyDescent="0.3">
      <c r="A125" s="157">
        <v>116</v>
      </c>
      <c r="B125" s="235" t="s">
        <v>35</v>
      </c>
      <c r="C125" s="236"/>
      <c r="D125" s="237"/>
      <c r="E125" s="157" t="s">
        <v>32</v>
      </c>
      <c r="F125" s="161">
        <v>8512</v>
      </c>
      <c r="G125" s="157" t="s">
        <v>345</v>
      </c>
      <c r="H125" s="157" t="s">
        <v>45</v>
      </c>
      <c r="I125" s="157">
        <v>96.3</v>
      </c>
      <c r="J125" s="157">
        <v>96.3</v>
      </c>
      <c r="K125" s="157">
        <v>0</v>
      </c>
      <c r="L125" s="157">
        <v>32</v>
      </c>
      <c r="M125" s="157">
        <v>115</v>
      </c>
      <c r="N125" s="157">
        <v>62.5</v>
      </c>
      <c r="O125" s="157"/>
      <c r="P125" s="207">
        <v>0</v>
      </c>
      <c r="Q125" s="157"/>
      <c r="R125" s="214"/>
      <c r="S125" s="207">
        <f t="shared" si="6"/>
        <v>0</v>
      </c>
      <c r="T125" s="157"/>
      <c r="U125" s="157"/>
      <c r="V125" s="207">
        <f t="shared" si="7"/>
        <v>0</v>
      </c>
      <c r="W125" s="207">
        <f t="shared" si="5"/>
        <v>0</v>
      </c>
      <c r="X125" s="211" t="s">
        <v>557</v>
      </c>
    </row>
    <row r="126" spans="1:24" s="164" customFormat="1" x14ac:dyDescent="0.3">
      <c r="A126" s="157">
        <v>117</v>
      </c>
      <c r="B126" s="235" t="s">
        <v>35</v>
      </c>
      <c r="C126" s="236"/>
      <c r="D126" s="237"/>
      <c r="E126" s="157" t="s">
        <v>32</v>
      </c>
      <c r="F126" s="161">
        <v>8512</v>
      </c>
      <c r="G126" s="181" t="s">
        <v>346</v>
      </c>
      <c r="H126" s="157" t="s">
        <v>36</v>
      </c>
      <c r="I126" s="157">
        <v>157.02000000000001</v>
      </c>
      <c r="J126" s="157">
        <v>157.02000000000001</v>
      </c>
      <c r="K126" s="157">
        <v>0</v>
      </c>
      <c r="L126" s="157">
        <v>10</v>
      </c>
      <c r="M126" s="157">
        <v>27</v>
      </c>
      <c r="N126" s="157">
        <v>11.7</v>
      </c>
      <c r="O126" s="157"/>
      <c r="P126" s="207">
        <v>0</v>
      </c>
      <c r="Q126" s="157"/>
      <c r="R126" s="214"/>
      <c r="S126" s="207">
        <f t="shared" si="6"/>
        <v>0</v>
      </c>
      <c r="T126" s="157"/>
      <c r="U126" s="157"/>
      <c r="V126" s="207">
        <f t="shared" si="7"/>
        <v>0</v>
      </c>
      <c r="W126" s="207">
        <f t="shared" si="5"/>
        <v>0</v>
      </c>
      <c r="X126" s="211" t="s">
        <v>558</v>
      </c>
    </row>
    <row r="127" spans="1:24" s="164" customFormat="1" ht="34.5" customHeight="1" x14ac:dyDescent="0.3">
      <c r="A127" s="157">
        <v>118</v>
      </c>
      <c r="B127" s="235" t="s">
        <v>332</v>
      </c>
      <c r="C127" s="236"/>
      <c r="D127" s="237"/>
      <c r="E127" s="157" t="s">
        <v>32</v>
      </c>
      <c r="F127" s="161">
        <v>8512</v>
      </c>
      <c r="G127" s="181" t="s">
        <v>347</v>
      </c>
      <c r="H127" s="157" t="s">
        <v>45</v>
      </c>
      <c r="I127" s="157">
        <v>319.22000000000003</v>
      </c>
      <c r="J127" s="157">
        <v>319.22000000000003</v>
      </c>
      <c r="K127" s="157">
        <v>135.47999999999999</v>
      </c>
      <c r="L127" s="157">
        <v>26</v>
      </c>
      <c r="M127" s="157">
        <v>192</v>
      </c>
      <c r="N127" s="157">
        <v>45.7</v>
      </c>
      <c r="O127" s="157"/>
      <c r="P127" s="207">
        <f>+N127*O9</f>
        <v>1453122.9000000001</v>
      </c>
      <c r="Q127" s="157">
        <v>0</v>
      </c>
      <c r="R127" s="214"/>
      <c r="S127" s="207">
        <f t="shared" si="6"/>
        <v>0</v>
      </c>
      <c r="T127" s="157">
        <v>0</v>
      </c>
      <c r="U127" s="157"/>
      <c r="V127" s="207">
        <f t="shared" si="7"/>
        <v>0</v>
      </c>
      <c r="W127" s="207">
        <f t="shared" si="5"/>
        <v>1453122.9000000001</v>
      </c>
      <c r="X127" s="208" t="s">
        <v>1096</v>
      </c>
    </row>
    <row r="128" spans="1:24" s="164" customFormat="1" ht="62.4" x14ac:dyDescent="0.3">
      <c r="A128" s="157">
        <v>119</v>
      </c>
      <c r="B128" s="208" t="s">
        <v>885</v>
      </c>
      <c r="C128" s="208" t="s">
        <v>886</v>
      </c>
      <c r="D128" s="208" t="s">
        <v>887</v>
      </c>
      <c r="E128" s="157" t="s">
        <v>32</v>
      </c>
      <c r="F128" s="161">
        <v>8512</v>
      </c>
      <c r="G128" s="181" t="s">
        <v>348</v>
      </c>
      <c r="H128" s="157" t="s">
        <v>45</v>
      </c>
      <c r="I128" s="157">
        <v>258.47000000000003</v>
      </c>
      <c r="J128" s="157">
        <v>258.47000000000003</v>
      </c>
      <c r="K128" s="157">
        <v>76.5</v>
      </c>
      <c r="L128" s="157">
        <v>26</v>
      </c>
      <c r="M128" s="157">
        <v>193</v>
      </c>
      <c r="N128" s="157">
        <v>35.5</v>
      </c>
      <c r="O128" s="157"/>
      <c r="P128" s="207">
        <f t="shared" si="9"/>
        <v>1128793.5</v>
      </c>
      <c r="Q128" s="157">
        <v>0</v>
      </c>
      <c r="R128" s="214"/>
      <c r="S128" s="207">
        <f t="shared" si="6"/>
        <v>0</v>
      </c>
      <c r="T128" s="157">
        <v>0</v>
      </c>
      <c r="U128" s="157"/>
      <c r="V128" s="207">
        <f t="shared" si="7"/>
        <v>0</v>
      </c>
      <c r="W128" s="207">
        <f t="shared" si="5"/>
        <v>1128793.5</v>
      </c>
      <c r="X128" s="161" t="s">
        <v>1094</v>
      </c>
    </row>
    <row r="129" spans="1:24" s="164" customFormat="1" ht="31.2" x14ac:dyDescent="0.3">
      <c r="A129" s="157">
        <v>120</v>
      </c>
      <c r="B129" s="235" t="s">
        <v>35</v>
      </c>
      <c r="C129" s="236"/>
      <c r="D129" s="237"/>
      <c r="E129" s="157" t="s">
        <v>32</v>
      </c>
      <c r="F129" s="161">
        <v>8512</v>
      </c>
      <c r="G129" s="181" t="s">
        <v>349</v>
      </c>
      <c r="H129" s="157" t="s">
        <v>123</v>
      </c>
      <c r="I129" s="157">
        <v>100</v>
      </c>
      <c r="J129" s="157">
        <v>100</v>
      </c>
      <c r="K129" s="157">
        <v>0</v>
      </c>
      <c r="L129" s="157">
        <v>26</v>
      </c>
      <c r="M129" s="157">
        <v>196</v>
      </c>
      <c r="N129" s="157">
        <v>42.6</v>
      </c>
      <c r="O129" s="157"/>
      <c r="P129" s="207">
        <v>0</v>
      </c>
      <c r="Q129" s="157">
        <v>0</v>
      </c>
      <c r="R129" s="157"/>
      <c r="S129" s="207">
        <f t="shared" si="6"/>
        <v>0</v>
      </c>
      <c r="T129" s="157">
        <v>0</v>
      </c>
      <c r="U129" s="157"/>
      <c r="V129" s="207">
        <f t="shared" si="7"/>
        <v>0</v>
      </c>
      <c r="W129" s="207">
        <f t="shared" si="5"/>
        <v>0</v>
      </c>
      <c r="X129" s="208" t="s">
        <v>559</v>
      </c>
    </row>
    <row r="130" spans="1:24" s="164" customFormat="1" ht="31.2" x14ac:dyDescent="0.3">
      <c r="A130" s="157">
        <v>121</v>
      </c>
      <c r="B130" s="235" t="s">
        <v>35</v>
      </c>
      <c r="C130" s="236"/>
      <c r="D130" s="237"/>
      <c r="E130" s="157" t="s">
        <v>32</v>
      </c>
      <c r="F130" s="161">
        <v>8512</v>
      </c>
      <c r="G130" s="181" t="s">
        <v>350</v>
      </c>
      <c r="H130" s="157" t="s">
        <v>123</v>
      </c>
      <c r="I130" s="157">
        <v>26.13</v>
      </c>
      <c r="J130" s="157">
        <v>26.13</v>
      </c>
      <c r="K130" s="157">
        <v>0</v>
      </c>
      <c r="L130" s="157">
        <v>16</v>
      </c>
      <c r="M130" s="157">
        <v>157</v>
      </c>
      <c r="N130" s="157">
        <v>26.5</v>
      </c>
      <c r="O130" s="157"/>
      <c r="P130" s="207">
        <v>0</v>
      </c>
      <c r="Q130" s="157">
        <v>0</v>
      </c>
      <c r="R130" s="157"/>
      <c r="S130" s="207">
        <f t="shared" si="6"/>
        <v>0</v>
      </c>
      <c r="T130" s="157">
        <v>0</v>
      </c>
      <c r="U130" s="157"/>
      <c r="V130" s="207">
        <f t="shared" si="7"/>
        <v>0</v>
      </c>
      <c r="W130" s="207">
        <f t="shared" si="5"/>
        <v>0</v>
      </c>
      <c r="X130" s="208" t="s">
        <v>560</v>
      </c>
    </row>
    <row r="131" spans="1:24" s="164" customFormat="1" ht="31.2" x14ac:dyDescent="0.3">
      <c r="A131" s="157">
        <v>122</v>
      </c>
      <c r="B131" s="157" t="s">
        <v>351</v>
      </c>
      <c r="C131" s="157" t="s">
        <v>352</v>
      </c>
      <c r="D131" s="157" t="s">
        <v>353</v>
      </c>
      <c r="E131" s="157" t="s">
        <v>32</v>
      </c>
      <c r="F131" s="161">
        <v>8512</v>
      </c>
      <c r="G131" s="181" t="s">
        <v>354</v>
      </c>
      <c r="H131" s="157" t="s">
        <v>45</v>
      </c>
      <c r="I131" s="157">
        <v>260</v>
      </c>
      <c r="J131" s="157">
        <v>260</v>
      </c>
      <c r="K131" s="157">
        <v>92</v>
      </c>
      <c r="L131" s="157">
        <v>15</v>
      </c>
      <c r="M131" s="157">
        <v>208</v>
      </c>
      <c r="N131" s="157">
        <v>11</v>
      </c>
      <c r="O131" s="157"/>
      <c r="P131" s="207">
        <f>N131*$O$9</f>
        <v>349767</v>
      </c>
      <c r="Q131" s="157">
        <v>0</v>
      </c>
      <c r="R131" s="157"/>
      <c r="S131" s="207">
        <f t="shared" si="6"/>
        <v>0</v>
      </c>
      <c r="T131" s="157">
        <v>0</v>
      </c>
      <c r="U131" s="157"/>
      <c r="V131" s="207">
        <f t="shared" si="7"/>
        <v>0</v>
      </c>
      <c r="W131" s="207">
        <f t="shared" si="5"/>
        <v>349767</v>
      </c>
      <c r="X131" s="161" t="s">
        <v>1092</v>
      </c>
    </row>
    <row r="132" spans="1:24" s="164" customFormat="1" x14ac:dyDescent="0.3">
      <c r="A132" s="157">
        <v>123</v>
      </c>
      <c r="B132" s="235" t="s">
        <v>35</v>
      </c>
      <c r="C132" s="236"/>
      <c r="D132" s="237"/>
      <c r="E132" s="157" t="s">
        <v>32</v>
      </c>
      <c r="F132" s="161">
        <v>8512</v>
      </c>
      <c r="G132" s="181" t="s">
        <v>355</v>
      </c>
      <c r="H132" s="157" t="s">
        <v>36</v>
      </c>
      <c r="I132" s="157">
        <v>174.93</v>
      </c>
      <c r="J132" s="157">
        <v>174.93</v>
      </c>
      <c r="K132" s="157">
        <v>0</v>
      </c>
      <c r="L132" s="157">
        <v>10</v>
      </c>
      <c r="M132" s="157">
        <v>37</v>
      </c>
      <c r="N132" s="157">
        <v>10.8</v>
      </c>
      <c r="O132" s="157"/>
      <c r="P132" s="207">
        <v>0</v>
      </c>
      <c r="Q132" s="157"/>
      <c r="R132" s="157"/>
      <c r="S132" s="207">
        <f t="shared" si="6"/>
        <v>0</v>
      </c>
      <c r="T132" s="157"/>
      <c r="U132" s="157"/>
      <c r="V132" s="207">
        <f t="shared" si="7"/>
        <v>0</v>
      </c>
      <c r="W132" s="207">
        <f t="shared" si="5"/>
        <v>0</v>
      </c>
      <c r="X132" s="208"/>
    </row>
    <row r="133" spans="1:24" s="164" customFormat="1" ht="46.8" x14ac:dyDescent="0.3">
      <c r="A133" s="157">
        <v>124</v>
      </c>
      <c r="B133" s="208" t="s">
        <v>888</v>
      </c>
      <c r="C133" s="208" t="s">
        <v>889</v>
      </c>
      <c r="D133" s="208" t="s">
        <v>890</v>
      </c>
      <c r="E133" s="157" t="s">
        <v>32</v>
      </c>
      <c r="F133" s="161">
        <v>8512</v>
      </c>
      <c r="G133" s="181" t="s">
        <v>356</v>
      </c>
      <c r="H133" s="157" t="s">
        <v>45</v>
      </c>
      <c r="I133" s="157">
        <v>232.5</v>
      </c>
      <c r="J133" s="157">
        <v>25350</v>
      </c>
      <c r="K133" s="157">
        <v>103</v>
      </c>
      <c r="L133" s="157">
        <v>21</v>
      </c>
      <c r="M133" s="157">
        <v>107</v>
      </c>
      <c r="N133" s="157">
        <v>29.5</v>
      </c>
      <c r="O133" s="157"/>
      <c r="P133" s="207">
        <f>N133*$O$9</f>
        <v>938011.5</v>
      </c>
      <c r="Q133" s="157">
        <v>10.1</v>
      </c>
      <c r="R133" s="157"/>
      <c r="S133" s="207">
        <f>Q133*$R$9</f>
        <v>872589.5</v>
      </c>
      <c r="T133" s="157">
        <v>0</v>
      </c>
      <c r="U133" s="157"/>
      <c r="V133" s="207">
        <f t="shared" si="7"/>
        <v>0</v>
      </c>
      <c r="W133" s="207">
        <f t="shared" si="5"/>
        <v>1810601</v>
      </c>
      <c r="X133" s="208" t="s">
        <v>561</v>
      </c>
    </row>
    <row r="134" spans="1:24" s="164" customFormat="1" ht="31.2" x14ac:dyDescent="0.3">
      <c r="A134" s="157">
        <v>125</v>
      </c>
      <c r="B134" s="158" t="s">
        <v>358</v>
      </c>
      <c r="C134" s="158" t="s">
        <v>359</v>
      </c>
      <c r="D134" s="158" t="s">
        <v>360</v>
      </c>
      <c r="E134" s="157" t="s">
        <v>32</v>
      </c>
      <c r="F134" s="161">
        <v>8512</v>
      </c>
      <c r="G134" s="181" t="s">
        <v>361</v>
      </c>
      <c r="H134" s="157" t="s">
        <v>45</v>
      </c>
      <c r="I134" s="157">
        <v>260</v>
      </c>
      <c r="J134" s="157">
        <v>260</v>
      </c>
      <c r="K134" s="157">
        <v>142.5</v>
      </c>
      <c r="L134" s="157">
        <v>13</v>
      </c>
      <c r="M134" s="157">
        <v>4</v>
      </c>
      <c r="N134" s="157">
        <v>31.5</v>
      </c>
      <c r="O134" s="157"/>
      <c r="P134" s="207">
        <f>N134*$O$9</f>
        <v>1001605.5</v>
      </c>
      <c r="Q134" s="157">
        <v>11.9</v>
      </c>
      <c r="R134" s="214"/>
      <c r="S134" s="207">
        <f>Q134*$R$9</f>
        <v>1028100.5</v>
      </c>
      <c r="T134" s="157"/>
      <c r="U134" s="157"/>
      <c r="V134" s="207">
        <f t="shared" si="7"/>
        <v>0</v>
      </c>
      <c r="W134" s="207">
        <f t="shared" si="5"/>
        <v>2029706</v>
      </c>
      <c r="X134" s="208" t="s">
        <v>562</v>
      </c>
    </row>
    <row r="135" spans="1:24" s="164" customFormat="1" ht="31.2" x14ac:dyDescent="0.3">
      <c r="A135" s="157">
        <v>126</v>
      </c>
      <c r="B135" s="158" t="s">
        <v>362</v>
      </c>
      <c r="C135" s="158" t="s">
        <v>363</v>
      </c>
      <c r="D135" s="158" t="s">
        <v>364</v>
      </c>
      <c r="E135" s="157" t="s">
        <v>32</v>
      </c>
      <c r="F135" s="161">
        <v>8512</v>
      </c>
      <c r="G135" s="181" t="s">
        <v>365</v>
      </c>
      <c r="H135" s="157" t="s">
        <v>45</v>
      </c>
      <c r="I135" s="157">
        <v>260</v>
      </c>
      <c r="J135" s="157">
        <v>260</v>
      </c>
      <c r="K135" s="157">
        <v>95.4</v>
      </c>
      <c r="L135" s="157">
        <v>17</v>
      </c>
      <c r="M135" s="157">
        <v>80</v>
      </c>
      <c r="N135" s="157">
        <v>13.5</v>
      </c>
      <c r="O135" s="157"/>
      <c r="P135" s="207">
        <f t="shared" si="9"/>
        <v>429259.5</v>
      </c>
      <c r="Q135" s="157">
        <v>0</v>
      </c>
      <c r="R135" s="157"/>
      <c r="S135" s="207">
        <f t="shared" si="6"/>
        <v>0</v>
      </c>
      <c r="T135" s="157"/>
      <c r="U135" s="157"/>
      <c r="V135" s="207">
        <f t="shared" si="7"/>
        <v>0</v>
      </c>
      <c r="W135" s="207">
        <f t="shared" si="5"/>
        <v>429259.5</v>
      </c>
      <c r="X135" s="208" t="s">
        <v>563</v>
      </c>
    </row>
    <row r="136" spans="1:24" s="164" customFormat="1" ht="31.2" x14ac:dyDescent="0.3">
      <c r="A136" s="157">
        <v>127</v>
      </c>
      <c r="B136" s="235" t="s">
        <v>35</v>
      </c>
      <c r="C136" s="236"/>
      <c r="D136" s="237"/>
      <c r="E136" s="157" t="s">
        <v>32</v>
      </c>
      <c r="F136" s="161">
        <v>8512</v>
      </c>
      <c r="G136" s="181" t="s">
        <v>366</v>
      </c>
      <c r="H136" s="157" t="s">
        <v>45</v>
      </c>
      <c r="I136" s="157">
        <v>17.07</v>
      </c>
      <c r="J136" s="157">
        <v>17.07</v>
      </c>
      <c r="K136" s="157">
        <v>0</v>
      </c>
      <c r="L136" s="157">
        <v>27</v>
      </c>
      <c r="M136" s="157">
        <v>99</v>
      </c>
      <c r="N136" s="157">
        <v>17.3</v>
      </c>
      <c r="O136" s="157"/>
      <c r="P136" s="207">
        <v>0</v>
      </c>
      <c r="Q136" s="157">
        <v>0</v>
      </c>
      <c r="R136" s="157"/>
      <c r="S136" s="207">
        <f t="shared" si="6"/>
        <v>0</v>
      </c>
      <c r="T136" s="157"/>
      <c r="U136" s="157"/>
      <c r="V136" s="207">
        <f t="shared" si="7"/>
        <v>0</v>
      </c>
      <c r="W136" s="207">
        <f t="shared" si="5"/>
        <v>0</v>
      </c>
      <c r="X136" s="208" t="s">
        <v>564</v>
      </c>
    </row>
    <row r="137" spans="1:24" s="164" customFormat="1" ht="28.5" customHeight="1" x14ac:dyDescent="0.3">
      <c r="A137" s="157">
        <v>128</v>
      </c>
      <c r="B137" s="288" t="s">
        <v>367</v>
      </c>
      <c r="C137" s="289"/>
      <c r="D137" s="290"/>
      <c r="E137" s="157" t="s">
        <v>32</v>
      </c>
      <c r="F137" s="161">
        <v>8512</v>
      </c>
      <c r="G137" s="181" t="s">
        <v>368</v>
      </c>
      <c r="H137" s="157" t="s">
        <v>45</v>
      </c>
      <c r="I137" s="157">
        <v>260</v>
      </c>
      <c r="J137" s="157">
        <v>260</v>
      </c>
      <c r="K137" s="157">
        <v>91</v>
      </c>
      <c r="L137" s="157">
        <v>32</v>
      </c>
      <c r="M137" s="157">
        <v>136</v>
      </c>
      <c r="N137" s="157">
        <v>27.5</v>
      </c>
      <c r="O137" s="157"/>
      <c r="P137" s="207">
        <f>N137*$O$9</f>
        <v>874417.5</v>
      </c>
      <c r="Q137" s="157">
        <v>0</v>
      </c>
      <c r="R137" s="157"/>
      <c r="S137" s="207">
        <f t="shared" si="6"/>
        <v>0</v>
      </c>
      <c r="T137" s="157">
        <v>0</v>
      </c>
      <c r="U137" s="157"/>
      <c r="V137" s="207">
        <f t="shared" si="7"/>
        <v>0</v>
      </c>
      <c r="W137" s="207">
        <f t="shared" si="5"/>
        <v>874417.5</v>
      </c>
      <c r="X137" s="208" t="s">
        <v>565</v>
      </c>
    </row>
    <row r="138" spans="1:24" s="193" customFormat="1" ht="31.2" x14ac:dyDescent="0.3">
      <c r="A138" s="157">
        <v>129</v>
      </c>
      <c r="B138" s="235" t="s">
        <v>35</v>
      </c>
      <c r="C138" s="236"/>
      <c r="D138" s="237"/>
      <c r="E138" s="157" t="s">
        <v>32</v>
      </c>
      <c r="F138" s="161">
        <v>8512</v>
      </c>
      <c r="G138" s="181" t="s">
        <v>369</v>
      </c>
      <c r="H138" s="157" t="s">
        <v>45</v>
      </c>
      <c r="I138" s="157">
        <v>36</v>
      </c>
      <c r="J138" s="157">
        <v>36</v>
      </c>
      <c r="K138" s="157">
        <v>0</v>
      </c>
      <c r="L138" s="157">
        <v>10</v>
      </c>
      <c r="M138" s="157">
        <v>76</v>
      </c>
      <c r="N138" s="157">
        <v>36</v>
      </c>
      <c r="O138" s="157"/>
      <c r="P138" s="207">
        <v>0</v>
      </c>
      <c r="Q138" s="157"/>
      <c r="R138" s="157"/>
      <c r="S138" s="207">
        <f t="shared" si="6"/>
        <v>0</v>
      </c>
      <c r="T138" s="157"/>
      <c r="U138" s="157"/>
      <c r="V138" s="207">
        <f t="shared" si="7"/>
        <v>0</v>
      </c>
      <c r="W138" s="207">
        <f t="shared" si="5"/>
        <v>0</v>
      </c>
      <c r="X138" s="211" t="s">
        <v>566</v>
      </c>
    </row>
    <row r="139" spans="1:24" s="193" customFormat="1" x14ac:dyDescent="0.3">
      <c r="A139" s="157">
        <v>130</v>
      </c>
      <c r="B139" s="235" t="s">
        <v>35</v>
      </c>
      <c r="C139" s="236"/>
      <c r="D139" s="237"/>
      <c r="E139" s="157" t="s">
        <v>32</v>
      </c>
      <c r="F139" s="161">
        <v>8512</v>
      </c>
      <c r="G139" s="181" t="s">
        <v>370</v>
      </c>
      <c r="H139" s="157" t="s">
        <v>36</v>
      </c>
      <c r="I139" s="157">
        <v>2049.2600000000002</v>
      </c>
      <c r="J139" s="157">
        <v>2049.2600000000002</v>
      </c>
      <c r="K139" s="157">
        <v>0</v>
      </c>
      <c r="L139" s="157">
        <v>10</v>
      </c>
      <c r="M139" s="157">
        <v>36</v>
      </c>
      <c r="N139" s="157">
        <v>2043.26</v>
      </c>
      <c r="O139" s="157"/>
      <c r="P139" s="207">
        <v>0</v>
      </c>
      <c r="Q139" s="157"/>
      <c r="R139" s="157"/>
      <c r="S139" s="207">
        <f t="shared" si="6"/>
        <v>0</v>
      </c>
      <c r="T139" s="157"/>
      <c r="U139" s="157"/>
      <c r="V139" s="207">
        <f t="shared" si="7"/>
        <v>0</v>
      </c>
      <c r="W139" s="207">
        <f t="shared" si="5"/>
        <v>0</v>
      </c>
      <c r="X139" s="208"/>
    </row>
    <row r="140" spans="1:24" s="193" customFormat="1" ht="62.4" x14ac:dyDescent="0.3">
      <c r="A140" s="157">
        <v>131</v>
      </c>
      <c r="B140" s="208" t="s">
        <v>891</v>
      </c>
      <c r="C140" s="208" t="s">
        <v>1145</v>
      </c>
      <c r="D140" s="208" t="s">
        <v>892</v>
      </c>
      <c r="E140" s="157" t="s">
        <v>32</v>
      </c>
      <c r="F140" s="161">
        <v>8512</v>
      </c>
      <c r="G140" s="181" t="s">
        <v>371</v>
      </c>
      <c r="H140" s="157" t="s">
        <v>45</v>
      </c>
      <c r="I140" s="157">
        <v>300</v>
      </c>
      <c r="J140" s="157">
        <v>300</v>
      </c>
      <c r="K140" s="157">
        <v>93</v>
      </c>
      <c r="L140" s="157">
        <v>19</v>
      </c>
      <c r="M140" s="157">
        <v>149</v>
      </c>
      <c r="N140" s="157">
        <v>28.2</v>
      </c>
      <c r="O140" s="157"/>
      <c r="P140" s="207">
        <f>N140*$O$9</f>
        <v>896675.4</v>
      </c>
      <c r="Q140" s="157">
        <v>5</v>
      </c>
      <c r="R140" s="214"/>
      <c r="S140" s="207">
        <f>Q140*$R$9</f>
        <v>431975</v>
      </c>
      <c r="T140" s="157">
        <v>0</v>
      </c>
      <c r="U140" s="157"/>
      <c r="V140" s="207">
        <f t="shared" si="7"/>
        <v>0</v>
      </c>
      <c r="W140" s="207">
        <f t="shared" si="5"/>
        <v>1328650.3999999999</v>
      </c>
      <c r="X140" s="208"/>
    </row>
    <row r="141" spans="1:24" s="164" customFormat="1" ht="62.4" x14ac:dyDescent="0.3">
      <c r="A141" s="157">
        <v>132</v>
      </c>
      <c r="B141" s="157" t="s">
        <v>373</v>
      </c>
      <c r="C141" s="157"/>
      <c r="D141" s="157" t="s">
        <v>374</v>
      </c>
      <c r="E141" s="157" t="s">
        <v>32</v>
      </c>
      <c r="F141" s="161">
        <v>8512</v>
      </c>
      <c r="G141" s="181" t="s">
        <v>375</v>
      </c>
      <c r="H141" s="157" t="s">
        <v>45</v>
      </c>
      <c r="I141" s="157">
        <v>260</v>
      </c>
      <c r="J141" s="157">
        <v>260</v>
      </c>
      <c r="K141" s="157">
        <v>0</v>
      </c>
      <c r="L141" s="157">
        <v>16</v>
      </c>
      <c r="M141" s="157">
        <v>94</v>
      </c>
      <c r="N141" s="157">
        <v>21.5</v>
      </c>
      <c r="O141" s="157"/>
      <c r="P141" s="207">
        <f>N141*$O$9</f>
        <v>683635.5</v>
      </c>
      <c r="Q141" s="157">
        <v>0</v>
      </c>
      <c r="R141" s="157"/>
      <c r="S141" s="207">
        <f t="shared" ref="S141:S204" si="10">Q141*$R$9</f>
        <v>0</v>
      </c>
      <c r="T141" s="157">
        <v>0</v>
      </c>
      <c r="U141" s="157"/>
      <c r="V141" s="207">
        <f t="shared" ref="V141:V204" si="11">T141*$U$9</f>
        <v>0</v>
      </c>
      <c r="W141" s="207">
        <f t="shared" ref="W141:W204" si="12">P141+S141+$V$10</f>
        <v>683635.5</v>
      </c>
      <c r="X141" s="161" t="s">
        <v>567</v>
      </c>
    </row>
    <row r="142" spans="1:24" s="164" customFormat="1" ht="31.2" x14ac:dyDescent="0.3">
      <c r="A142" s="157">
        <v>133</v>
      </c>
      <c r="B142" s="157" t="s">
        <v>376</v>
      </c>
      <c r="C142" s="157" t="s">
        <v>377</v>
      </c>
      <c r="D142" s="157" t="s">
        <v>378</v>
      </c>
      <c r="E142" s="157" t="s">
        <v>32</v>
      </c>
      <c r="F142" s="161">
        <v>8512</v>
      </c>
      <c r="G142" s="181" t="s">
        <v>379</v>
      </c>
      <c r="H142" s="157" t="s">
        <v>45</v>
      </c>
      <c r="I142" s="157">
        <v>200</v>
      </c>
      <c r="J142" s="157">
        <v>200</v>
      </c>
      <c r="K142" s="157">
        <v>0</v>
      </c>
      <c r="L142" s="157">
        <v>16</v>
      </c>
      <c r="M142" s="157">
        <v>93</v>
      </c>
      <c r="N142" s="157">
        <v>24.2</v>
      </c>
      <c r="O142" s="157"/>
      <c r="P142" s="207">
        <f t="shared" ref="P142:P161" si="13">N142*$O$9</f>
        <v>769487.4</v>
      </c>
      <c r="Q142" s="157">
        <v>0</v>
      </c>
      <c r="R142" s="157"/>
      <c r="S142" s="207">
        <f t="shared" si="10"/>
        <v>0</v>
      </c>
      <c r="T142" s="157">
        <v>0</v>
      </c>
      <c r="U142" s="157"/>
      <c r="V142" s="207">
        <f t="shared" si="11"/>
        <v>0</v>
      </c>
      <c r="W142" s="207">
        <f t="shared" si="12"/>
        <v>769487.4</v>
      </c>
      <c r="X142" s="178" t="s">
        <v>568</v>
      </c>
    </row>
    <row r="143" spans="1:24" s="164" customFormat="1" ht="62.4" x14ac:dyDescent="0.3">
      <c r="A143" s="157">
        <v>134</v>
      </c>
      <c r="B143" s="157" t="s">
        <v>380</v>
      </c>
      <c r="C143" s="157" t="s">
        <v>381</v>
      </c>
      <c r="D143" s="157" t="s">
        <v>382</v>
      </c>
      <c r="E143" s="157" t="s">
        <v>32</v>
      </c>
      <c r="F143" s="161">
        <v>8512</v>
      </c>
      <c r="G143" s="181" t="s">
        <v>383</v>
      </c>
      <c r="H143" s="157" t="s">
        <v>45</v>
      </c>
      <c r="I143" s="157">
        <v>260</v>
      </c>
      <c r="J143" s="157">
        <v>260</v>
      </c>
      <c r="K143" s="157">
        <v>108</v>
      </c>
      <c r="L143" s="157">
        <v>30</v>
      </c>
      <c r="M143" s="157">
        <v>178</v>
      </c>
      <c r="N143" s="157">
        <v>10</v>
      </c>
      <c r="O143" s="157"/>
      <c r="P143" s="207">
        <f t="shared" si="13"/>
        <v>317970</v>
      </c>
      <c r="Q143" s="157">
        <v>0</v>
      </c>
      <c r="R143" s="157"/>
      <c r="S143" s="207">
        <f t="shared" si="10"/>
        <v>0</v>
      </c>
      <c r="T143" s="157">
        <v>0</v>
      </c>
      <c r="U143" s="157"/>
      <c r="V143" s="207">
        <f t="shared" si="11"/>
        <v>0</v>
      </c>
      <c r="W143" s="207">
        <f t="shared" si="12"/>
        <v>317970</v>
      </c>
      <c r="X143" s="161" t="s">
        <v>569</v>
      </c>
    </row>
    <row r="144" spans="1:24" s="164" customFormat="1" ht="31.2" x14ac:dyDescent="0.3">
      <c r="A144" s="157">
        <v>135</v>
      </c>
      <c r="B144" s="157" t="s">
        <v>35</v>
      </c>
      <c r="C144" s="157"/>
      <c r="D144" s="157"/>
      <c r="E144" s="157" t="s">
        <v>32</v>
      </c>
      <c r="F144" s="161">
        <v>8512</v>
      </c>
      <c r="G144" s="181" t="s">
        <v>384</v>
      </c>
      <c r="H144" s="157" t="s">
        <v>123</v>
      </c>
      <c r="I144" s="157">
        <v>24.25</v>
      </c>
      <c r="J144" s="157">
        <v>24.25</v>
      </c>
      <c r="K144" s="157">
        <v>0</v>
      </c>
      <c r="L144" s="157">
        <v>1</v>
      </c>
      <c r="M144" s="157">
        <v>144</v>
      </c>
      <c r="N144" s="157">
        <v>24.25</v>
      </c>
      <c r="O144" s="157"/>
      <c r="P144" s="207">
        <v>0</v>
      </c>
      <c r="Q144" s="157">
        <v>0</v>
      </c>
      <c r="R144" s="157"/>
      <c r="S144" s="207">
        <f t="shared" si="10"/>
        <v>0</v>
      </c>
      <c r="T144" s="157">
        <v>0</v>
      </c>
      <c r="U144" s="157"/>
      <c r="V144" s="207">
        <f t="shared" si="11"/>
        <v>0</v>
      </c>
      <c r="W144" s="207">
        <f t="shared" si="12"/>
        <v>0</v>
      </c>
      <c r="X144" s="161" t="s">
        <v>570</v>
      </c>
    </row>
    <row r="145" spans="1:24" s="164" customFormat="1" ht="17.25" customHeight="1" x14ac:dyDescent="0.3">
      <c r="A145" s="157">
        <v>136</v>
      </c>
      <c r="B145" s="157" t="s">
        <v>35</v>
      </c>
      <c r="C145" s="157"/>
      <c r="D145" s="157"/>
      <c r="E145" s="157" t="s">
        <v>32</v>
      </c>
      <c r="F145" s="157">
        <v>8512</v>
      </c>
      <c r="G145" s="181" t="s">
        <v>385</v>
      </c>
      <c r="H145" s="157" t="s">
        <v>36</v>
      </c>
      <c r="I145" s="157">
        <v>1133</v>
      </c>
      <c r="J145" s="157">
        <v>1133</v>
      </c>
      <c r="K145" s="157">
        <v>0</v>
      </c>
      <c r="L145" s="157">
        <v>9</v>
      </c>
      <c r="M145" s="157">
        <v>196</v>
      </c>
      <c r="N145" s="157">
        <v>70.599999999999994</v>
      </c>
      <c r="O145" s="157"/>
      <c r="P145" s="207">
        <f t="shared" si="13"/>
        <v>2244868.1999999997</v>
      </c>
      <c r="Q145" s="157"/>
      <c r="R145" s="157"/>
      <c r="S145" s="207">
        <f t="shared" si="10"/>
        <v>0</v>
      </c>
      <c r="T145" s="157"/>
      <c r="U145" s="157"/>
      <c r="V145" s="207">
        <f t="shared" si="11"/>
        <v>0</v>
      </c>
      <c r="W145" s="207">
        <f t="shared" si="12"/>
        <v>2244868.1999999997</v>
      </c>
      <c r="X145" s="161"/>
    </row>
    <row r="146" spans="1:24" s="193" customFormat="1" ht="0.75" customHeight="1" x14ac:dyDescent="0.3">
      <c r="A146" s="157">
        <v>137</v>
      </c>
      <c r="B146" s="158"/>
      <c r="C146" s="158"/>
      <c r="D146" s="158"/>
      <c r="E146" s="157"/>
      <c r="F146" s="157">
        <v>8512</v>
      </c>
      <c r="G146" s="181" t="s">
        <v>386</v>
      </c>
      <c r="H146" s="157" t="s">
        <v>203</v>
      </c>
      <c r="I146" s="157">
        <v>0</v>
      </c>
      <c r="J146" s="157">
        <v>0</v>
      </c>
      <c r="K146" s="157">
        <v>22</v>
      </c>
      <c r="L146" s="157">
        <v>77</v>
      </c>
      <c r="M146" s="157">
        <v>12</v>
      </c>
      <c r="N146" s="157">
        <v>0</v>
      </c>
      <c r="O146" s="157" t="s">
        <v>600</v>
      </c>
      <c r="P146" s="207">
        <f t="shared" si="13"/>
        <v>0</v>
      </c>
      <c r="Q146" s="157">
        <v>22</v>
      </c>
      <c r="R146" s="214"/>
      <c r="S146" s="207">
        <f t="shared" si="10"/>
        <v>1900690</v>
      </c>
      <c r="T146" s="157">
        <v>0</v>
      </c>
      <c r="U146" s="157"/>
      <c r="V146" s="207">
        <f t="shared" si="11"/>
        <v>0</v>
      </c>
      <c r="W146" s="207">
        <f t="shared" si="12"/>
        <v>1900690</v>
      </c>
      <c r="X146" s="208"/>
    </row>
    <row r="147" spans="1:24" s="193" customFormat="1" x14ac:dyDescent="0.3">
      <c r="A147" s="157">
        <v>137</v>
      </c>
      <c r="B147" s="158"/>
      <c r="C147" s="158"/>
      <c r="D147" s="158"/>
      <c r="E147" s="157"/>
      <c r="F147" s="157">
        <v>8512</v>
      </c>
      <c r="G147" s="181" t="s">
        <v>232</v>
      </c>
      <c r="H147" s="157"/>
      <c r="I147" s="157">
        <v>1405.11</v>
      </c>
      <c r="J147" s="157">
        <v>0</v>
      </c>
      <c r="K147" s="157">
        <v>0</v>
      </c>
      <c r="L147" s="157">
        <v>24</v>
      </c>
      <c r="M147" s="157">
        <v>197</v>
      </c>
      <c r="N147" s="157">
        <v>7.25</v>
      </c>
      <c r="O147" s="157"/>
      <c r="P147" s="207">
        <f>+N147*O9</f>
        <v>230528.25</v>
      </c>
      <c r="Q147" s="157">
        <v>7.25</v>
      </c>
      <c r="R147" s="214"/>
      <c r="S147" s="207">
        <f>+Q147*R9</f>
        <v>626363.75</v>
      </c>
      <c r="T147" s="157">
        <v>0</v>
      </c>
      <c r="U147" s="157"/>
      <c r="V147" s="207">
        <f t="shared" si="11"/>
        <v>0</v>
      </c>
      <c r="W147" s="207">
        <f t="shared" si="12"/>
        <v>856892</v>
      </c>
      <c r="X147" s="208" t="s">
        <v>1047</v>
      </c>
    </row>
    <row r="148" spans="1:24" s="164" customFormat="1" ht="70.5" customHeight="1" x14ac:dyDescent="0.3">
      <c r="A148" s="157">
        <v>138</v>
      </c>
      <c r="B148" s="235" t="s">
        <v>1116</v>
      </c>
      <c r="C148" s="236"/>
      <c r="D148" s="237"/>
      <c r="E148" s="157" t="s">
        <v>32</v>
      </c>
      <c r="F148" s="157">
        <v>8512</v>
      </c>
      <c r="G148" s="181" t="s">
        <v>232</v>
      </c>
      <c r="H148" s="157" t="s">
        <v>704</v>
      </c>
      <c r="I148" s="157">
        <v>126.2</v>
      </c>
      <c r="J148" s="157">
        <v>0</v>
      </c>
      <c r="K148" s="157">
        <v>126.2</v>
      </c>
      <c r="L148" s="157">
        <v>16</v>
      </c>
      <c r="M148" s="157">
        <v>205</v>
      </c>
      <c r="N148" s="157"/>
      <c r="O148" s="157"/>
      <c r="P148" s="207"/>
      <c r="Q148" s="157">
        <v>7.25</v>
      </c>
      <c r="R148" s="214"/>
      <c r="S148" s="207">
        <f>Q148*R9</f>
        <v>626363.75</v>
      </c>
      <c r="T148" s="157"/>
      <c r="U148" s="157"/>
      <c r="V148" s="207"/>
      <c r="W148" s="207">
        <f>S148</f>
        <v>626363.75</v>
      </c>
      <c r="X148" s="161" t="s">
        <v>1117</v>
      </c>
    </row>
    <row r="149" spans="1:24" s="193" customFormat="1" x14ac:dyDescent="0.3">
      <c r="A149" s="157">
        <v>139</v>
      </c>
      <c r="B149" s="273" t="s">
        <v>35</v>
      </c>
      <c r="C149" s="274"/>
      <c r="D149" s="275"/>
      <c r="E149" s="157" t="s">
        <v>32</v>
      </c>
      <c r="F149" s="161">
        <v>8512</v>
      </c>
      <c r="G149" s="181" t="s">
        <v>387</v>
      </c>
      <c r="H149" s="157" t="s">
        <v>36</v>
      </c>
      <c r="I149" s="157">
        <v>38.21</v>
      </c>
      <c r="J149" s="157">
        <v>38.21</v>
      </c>
      <c r="K149" s="157">
        <v>0</v>
      </c>
      <c r="L149" s="157">
        <v>10</v>
      </c>
      <c r="M149" s="157">
        <v>42</v>
      </c>
      <c r="N149" s="157">
        <v>5.7</v>
      </c>
      <c r="O149" s="157"/>
      <c r="P149" s="207">
        <v>0</v>
      </c>
      <c r="Q149" s="157">
        <v>0</v>
      </c>
      <c r="R149" s="157"/>
      <c r="S149" s="207">
        <f t="shared" si="10"/>
        <v>0</v>
      </c>
      <c r="T149" s="157">
        <v>0</v>
      </c>
      <c r="U149" s="157"/>
      <c r="V149" s="207">
        <f t="shared" si="11"/>
        <v>0</v>
      </c>
      <c r="W149" s="207">
        <f t="shared" si="12"/>
        <v>0</v>
      </c>
      <c r="X149" s="208"/>
    </row>
    <row r="150" spans="1:24" s="193" customFormat="1" ht="31.2" x14ac:dyDescent="0.3">
      <c r="A150" s="157">
        <v>140</v>
      </c>
      <c r="B150" s="208" t="s">
        <v>893</v>
      </c>
      <c r="C150" s="208" t="s">
        <v>894</v>
      </c>
      <c r="D150" s="208" t="s">
        <v>895</v>
      </c>
      <c r="E150" s="157" t="s">
        <v>32</v>
      </c>
      <c r="F150" s="161">
        <v>8512</v>
      </c>
      <c r="G150" s="157" t="s">
        <v>389</v>
      </c>
      <c r="H150" s="157" t="s">
        <v>45</v>
      </c>
      <c r="I150" s="157">
        <v>160</v>
      </c>
      <c r="J150" s="157">
        <v>160</v>
      </c>
      <c r="K150" s="157">
        <v>78</v>
      </c>
      <c r="L150" s="157">
        <v>15</v>
      </c>
      <c r="M150" s="157">
        <v>228</v>
      </c>
      <c r="N150" s="157">
        <v>51.1</v>
      </c>
      <c r="O150" s="157"/>
      <c r="P150" s="207">
        <f>N150*$O$9</f>
        <v>1624826.7</v>
      </c>
      <c r="Q150" s="157">
        <v>0</v>
      </c>
      <c r="R150" s="157"/>
      <c r="S150" s="207">
        <f t="shared" si="10"/>
        <v>0</v>
      </c>
      <c r="T150" s="157">
        <v>0</v>
      </c>
      <c r="U150" s="157"/>
      <c r="V150" s="207">
        <f t="shared" si="11"/>
        <v>0</v>
      </c>
      <c r="W150" s="207">
        <f t="shared" si="12"/>
        <v>1624826.7</v>
      </c>
      <c r="X150" s="208" t="s">
        <v>590</v>
      </c>
    </row>
    <row r="151" spans="1:24" s="193" customFormat="1" x14ac:dyDescent="0.3">
      <c r="A151" s="157">
        <v>141</v>
      </c>
      <c r="B151" s="273" t="s">
        <v>35</v>
      </c>
      <c r="C151" s="274"/>
      <c r="D151" s="275"/>
      <c r="E151" s="157" t="s">
        <v>32</v>
      </c>
      <c r="F151" s="161">
        <v>8512</v>
      </c>
      <c r="G151" s="181" t="s">
        <v>390</v>
      </c>
      <c r="H151" s="157" t="s">
        <v>36</v>
      </c>
      <c r="I151" s="157">
        <v>973.84</v>
      </c>
      <c r="J151" s="157">
        <v>973.84</v>
      </c>
      <c r="K151" s="157">
        <v>0</v>
      </c>
      <c r="L151" s="157">
        <v>10</v>
      </c>
      <c r="M151" s="157">
        <v>53</v>
      </c>
      <c r="N151" s="157">
        <v>16</v>
      </c>
      <c r="O151" s="157"/>
      <c r="P151" s="207">
        <v>0</v>
      </c>
      <c r="Q151" s="157"/>
      <c r="R151" s="157"/>
      <c r="S151" s="207">
        <f t="shared" si="10"/>
        <v>0</v>
      </c>
      <c r="T151" s="157"/>
      <c r="U151" s="157"/>
      <c r="V151" s="207">
        <f t="shared" si="11"/>
        <v>0</v>
      </c>
      <c r="W151" s="207">
        <f t="shared" si="12"/>
        <v>0</v>
      </c>
      <c r="X151" s="208"/>
    </row>
    <row r="152" spans="1:24" s="193" customFormat="1" x14ac:dyDescent="0.3">
      <c r="A152" s="157">
        <v>142</v>
      </c>
      <c r="B152" s="273" t="s">
        <v>35</v>
      </c>
      <c r="C152" s="274"/>
      <c r="D152" s="275"/>
      <c r="E152" s="157" t="s">
        <v>32</v>
      </c>
      <c r="F152" s="161">
        <v>8512</v>
      </c>
      <c r="G152" s="181" t="s">
        <v>391</v>
      </c>
      <c r="H152" s="157" t="s">
        <v>45</v>
      </c>
      <c r="I152" s="157">
        <v>118.63</v>
      </c>
      <c r="J152" s="157">
        <v>118.63</v>
      </c>
      <c r="K152" s="157">
        <v>0</v>
      </c>
      <c r="L152" s="157">
        <v>30</v>
      </c>
      <c r="M152" s="157">
        <v>196</v>
      </c>
      <c r="N152" s="157">
        <v>118.63</v>
      </c>
      <c r="O152" s="157"/>
      <c r="P152" s="207">
        <v>0</v>
      </c>
      <c r="Q152" s="157">
        <v>0</v>
      </c>
      <c r="R152" s="157"/>
      <c r="S152" s="207">
        <f t="shared" si="10"/>
        <v>0</v>
      </c>
      <c r="T152" s="157">
        <v>0</v>
      </c>
      <c r="U152" s="157"/>
      <c r="V152" s="207">
        <f t="shared" si="11"/>
        <v>0</v>
      </c>
      <c r="W152" s="207">
        <f t="shared" si="12"/>
        <v>0</v>
      </c>
      <c r="X152" s="208" t="s">
        <v>1132</v>
      </c>
    </row>
    <row r="153" spans="1:24" s="193" customFormat="1" x14ac:dyDescent="0.3">
      <c r="A153" s="157">
        <v>143</v>
      </c>
      <c r="B153" s="273" t="s">
        <v>392</v>
      </c>
      <c r="C153" s="274"/>
      <c r="D153" s="275"/>
      <c r="E153" s="157" t="s">
        <v>32</v>
      </c>
      <c r="F153" s="161">
        <v>8512</v>
      </c>
      <c r="G153" s="157" t="s">
        <v>393</v>
      </c>
      <c r="H153" s="157" t="s">
        <v>297</v>
      </c>
      <c r="I153" s="157">
        <v>246.45</v>
      </c>
      <c r="J153" s="157">
        <v>0</v>
      </c>
      <c r="K153" s="157">
        <v>0</v>
      </c>
      <c r="L153" s="157">
        <v>74</v>
      </c>
      <c r="M153" s="157">
        <v>51</v>
      </c>
      <c r="N153" s="157">
        <v>0</v>
      </c>
      <c r="O153" s="157"/>
      <c r="P153" s="207">
        <v>0</v>
      </c>
      <c r="Q153" s="157">
        <v>246.45</v>
      </c>
      <c r="R153" s="157"/>
      <c r="S153" s="207">
        <f>+Q153*R9</f>
        <v>21292047.75</v>
      </c>
      <c r="T153" s="157">
        <v>0</v>
      </c>
      <c r="U153" s="157"/>
      <c r="V153" s="207">
        <f t="shared" si="11"/>
        <v>0</v>
      </c>
      <c r="W153" s="207">
        <f t="shared" si="12"/>
        <v>21292047.75</v>
      </c>
      <c r="X153" s="208"/>
    </row>
    <row r="154" spans="1:24" s="193" customFormat="1" x14ac:dyDescent="0.3">
      <c r="A154" s="157">
        <v>144</v>
      </c>
      <c r="B154" s="235" t="s">
        <v>35</v>
      </c>
      <c r="C154" s="236"/>
      <c r="D154" s="237"/>
      <c r="E154" s="157" t="s">
        <v>32</v>
      </c>
      <c r="F154" s="161">
        <v>8512</v>
      </c>
      <c r="G154" s="157" t="s">
        <v>394</v>
      </c>
      <c r="H154" s="157" t="s">
        <v>45</v>
      </c>
      <c r="I154" s="157">
        <v>30.27</v>
      </c>
      <c r="J154" s="157">
        <v>30.27</v>
      </c>
      <c r="K154" s="157">
        <v>0</v>
      </c>
      <c r="L154" s="157">
        <v>10</v>
      </c>
      <c r="M154" s="157">
        <v>43</v>
      </c>
      <c r="N154" s="157">
        <v>20.2</v>
      </c>
      <c r="O154" s="157"/>
      <c r="P154" s="207">
        <v>0</v>
      </c>
      <c r="Q154" s="157">
        <v>0</v>
      </c>
      <c r="R154" s="157"/>
      <c r="S154" s="207">
        <v>0</v>
      </c>
      <c r="T154" s="157">
        <v>0</v>
      </c>
      <c r="U154" s="157"/>
      <c r="V154" s="207">
        <f t="shared" si="11"/>
        <v>0</v>
      </c>
      <c r="W154" s="207">
        <f>P154+S154+$V$10</f>
        <v>0</v>
      </c>
      <c r="X154" s="208"/>
    </row>
    <row r="155" spans="1:24" s="193" customFormat="1" x14ac:dyDescent="0.3">
      <c r="A155" s="157">
        <v>145</v>
      </c>
      <c r="B155" s="235" t="s">
        <v>332</v>
      </c>
      <c r="C155" s="236"/>
      <c r="D155" s="237"/>
      <c r="E155" s="157" t="s">
        <v>32</v>
      </c>
      <c r="F155" s="161">
        <v>8512</v>
      </c>
      <c r="G155" s="157" t="s">
        <v>395</v>
      </c>
      <c r="H155" s="157" t="s">
        <v>45</v>
      </c>
      <c r="I155" s="157">
        <v>43.07</v>
      </c>
      <c r="J155" s="157">
        <v>43.07</v>
      </c>
      <c r="K155" s="157">
        <v>17.170000000000002</v>
      </c>
      <c r="L155" s="157">
        <v>33</v>
      </c>
      <c r="M155" s="157">
        <v>208</v>
      </c>
      <c r="N155" s="157">
        <v>30.5</v>
      </c>
      <c r="O155" s="157"/>
      <c r="P155" s="207">
        <f>+N155*O9</f>
        <v>969808.5</v>
      </c>
      <c r="Q155" s="157">
        <v>17.170000000000002</v>
      </c>
      <c r="R155" s="157"/>
      <c r="S155" s="207">
        <f>Q155*$R$9</f>
        <v>1483402.1500000001</v>
      </c>
      <c r="T155" s="157"/>
      <c r="U155" s="157"/>
      <c r="V155" s="207">
        <f t="shared" si="11"/>
        <v>0</v>
      </c>
      <c r="W155" s="207">
        <f t="shared" si="12"/>
        <v>2453210.6500000004</v>
      </c>
      <c r="X155" s="211" t="s">
        <v>571</v>
      </c>
    </row>
    <row r="156" spans="1:24" s="193" customFormat="1" ht="31.2" x14ac:dyDescent="0.3">
      <c r="A156" s="157">
        <v>146</v>
      </c>
      <c r="B156" s="235" t="s">
        <v>35</v>
      </c>
      <c r="C156" s="236"/>
      <c r="D156" s="237"/>
      <c r="E156" s="157" t="s">
        <v>32</v>
      </c>
      <c r="F156" s="161">
        <v>8512</v>
      </c>
      <c r="G156" s="157" t="s">
        <v>189</v>
      </c>
      <c r="H156" s="157" t="s">
        <v>45</v>
      </c>
      <c r="I156" s="157">
        <v>41.43</v>
      </c>
      <c r="J156" s="157">
        <v>41.43</v>
      </c>
      <c r="K156" s="157">
        <v>0</v>
      </c>
      <c r="L156" s="157">
        <v>33</v>
      </c>
      <c r="M156" s="157">
        <v>209</v>
      </c>
      <c r="N156" s="157">
        <v>29.2</v>
      </c>
      <c r="O156" s="157">
        <v>0</v>
      </c>
      <c r="P156" s="207">
        <v>0</v>
      </c>
      <c r="Q156" s="157">
        <v>0</v>
      </c>
      <c r="R156" s="157"/>
      <c r="S156" s="207">
        <f t="shared" si="10"/>
        <v>0</v>
      </c>
      <c r="T156" s="157"/>
      <c r="U156" s="157"/>
      <c r="V156" s="207">
        <f t="shared" si="11"/>
        <v>0</v>
      </c>
      <c r="W156" s="207">
        <f t="shared" si="12"/>
        <v>0</v>
      </c>
      <c r="X156" s="211" t="s">
        <v>572</v>
      </c>
    </row>
    <row r="157" spans="1:24" s="193" customFormat="1" ht="31.2" x14ac:dyDescent="0.3">
      <c r="A157" s="157">
        <v>147</v>
      </c>
      <c r="B157" s="235" t="s">
        <v>35</v>
      </c>
      <c r="C157" s="236"/>
      <c r="D157" s="237"/>
      <c r="E157" s="157" t="s">
        <v>32</v>
      </c>
      <c r="F157" s="161">
        <v>8512</v>
      </c>
      <c r="G157" s="157" t="s">
        <v>396</v>
      </c>
      <c r="H157" s="157" t="s">
        <v>45</v>
      </c>
      <c r="I157" s="157">
        <v>23.92</v>
      </c>
      <c r="J157" s="157">
        <v>23.92</v>
      </c>
      <c r="K157" s="157">
        <v>0</v>
      </c>
      <c r="L157" s="157">
        <v>33</v>
      </c>
      <c r="M157" s="157">
        <v>233</v>
      </c>
      <c r="N157" s="157">
        <v>16.8</v>
      </c>
      <c r="O157" s="157">
        <v>0</v>
      </c>
      <c r="P157" s="207">
        <v>0</v>
      </c>
      <c r="Q157" s="157">
        <v>0</v>
      </c>
      <c r="R157" s="157"/>
      <c r="S157" s="207">
        <f t="shared" si="10"/>
        <v>0</v>
      </c>
      <c r="T157" s="157"/>
      <c r="U157" s="157"/>
      <c r="V157" s="207">
        <f t="shared" si="11"/>
        <v>0</v>
      </c>
      <c r="W157" s="207">
        <f t="shared" si="12"/>
        <v>0</v>
      </c>
      <c r="X157" s="211" t="s">
        <v>573</v>
      </c>
    </row>
    <row r="158" spans="1:24" s="193" customFormat="1" ht="31.2" x14ac:dyDescent="0.3">
      <c r="A158" s="157">
        <v>148</v>
      </c>
      <c r="B158" s="235" t="s">
        <v>35</v>
      </c>
      <c r="C158" s="236"/>
      <c r="D158" s="237"/>
      <c r="E158" s="157" t="s">
        <v>32</v>
      </c>
      <c r="F158" s="161">
        <v>8512</v>
      </c>
      <c r="G158" s="157" t="s">
        <v>397</v>
      </c>
      <c r="H158" s="157" t="s">
        <v>45</v>
      </c>
      <c r="I158" s="157">
        <v>23.76</v>
      </c>
      <c r="J158" s="157">
        <v>23.76</v>
      </c>
      <c r="K158" s="157">
        <v>0</v>
      </c>
      <c r="L158" s="157">
        <v>33</v>
      </c>
      <c r="M158" s="157">
        <v>210</v>
      </c>
      <c r="N158" s="157">
        <v>16.600000000000001</v>
      </c>
      <c r="O158" s="157">
        <v>0</v>
      </c>
      <c r="P158" s="207">
        <v>0</v>
      </c>
      <c r="Q158" s="157">
        <v>0</v>
      </c>
      <c r="R158" s="157"/>
      <c r="S158" s="207">
        <f t="shared" si="10"/>
        <v>0</v>
      </c>
      <c r="T158" s="157"/>
      <c r="U158" s="157"/>
      <c r="V158" s="207">
        <f t="shared" si="11"/>
        <v>0</v>
      </c>
      <c r="W158" s="207">
        <f t="shared" si="12"/>
        <v>0</v>
      </c>
      <c r="X158" s="211" t="s">
        <v>591</v>
      </c>
    </row>
    <row r="159" spans="1:24" s="193" customFormat="1" ht="31.2" x14ac:dyDescent="0.3">
      <c r="A159" s="157">
        <v>149</v>
      </c>
      <c r="B159" s="235" t="s">
        <v>35</v>
      </c>
      <c r="C159" s="236"/>
      <c r="D159" s="237"/>
      <c r="E159" s="157" t="s">
        <v>32</v>
      </c>
      <c r="F159" s="161">
        <v>8512</v>
      </c>
      <c r="G159" s="157" t="s">
        <v>151</v>
      </c>
      <c r="H159" s="157" t="s">
        <v>45</v>
      </c>
      <c r="I159" s="157">
        <v>100.04</v>
      </c>
      <c r="J159" s="157">
        <v>100.04</v>
      </c>
      <c r="K159" s="157">
        <v>0</v>
      </c>
      <c r="L159" s="157">
        <v>25</v>
      </c>
      <c r="M159" s="157">
        <v>225</v>
      </c>
      <c r="N159" s="157">
        <v>10.7</v>
      </c>
      <c r="O159" s="157"/>
      <c r="P159" s="207">
        <v>0</v>
      </c>
      <c r="Q159" s="157">
        <v>0</v>
      </c>
      <c r="R159" s="157"/>
      <c r="S159" s="207">
        <f t="shared" si="10"/>
        <v>0</v>
      </c>
      <c r="T159" s="157">
        <v>0</v>
      </c>
      <c r="U159" s="157"/>
      <c r="V159" s="207">
        <f t="shared" si="11"/>
        <v>0</v>
      </c>
      <c r="W159" s="207">
        <f t="shared" si="12"/>
        <v>0</v>
      </c>
      <c r="X159" s="211" t="s">
        <v>592</v>
      </c>
    </row>
    <row r="160" spans="1:24" s="193" customFormat="1" ht="46.8" x14ac:dyDescent="0.3">
      <c r="A160" s="157">
        <v>150</v>
      </c>
      <c r="B160" s="235" t="s">
        <v>35</v>
      </c>
      <c r="C160" s="236"/>
      <c r="D160" s="237"/>
      <c r="E160" s="157" t="s">
        <v>32</v>
      </c>
      <c r="F160" s="161">
        <v>8512</v>
      </c>
      <c r="G160" s="157" t="s">
        <v>398</v>
      </c>
      <c r="H160" s="157" t="s">
        <v>45</v>
      </c>
      <c r="I160" s="157">
        <v>83.66</v>
      </c>
      <c r="J160" s="157">
        <v>83.66</v>
      </c>
      <c r="K160" s="157">
        <v>0</v>
      </c>
      <c r="L160" s="157">
        <v>25</v>
      </c>
      <c r="M160" s="157">
        <v>224</v>
      </c>
      <c r="N160" s="157">
        <v>10.3</v>
      </c>
      <c r="O160" s="157"/>
      <c r="P160" s="207">
        <f t="shared" si="13"/>
        <v>327509.10000000003</v>
      </c>
      <c r="Q160" s="157"/>
      <c r="R160" s="157"/>
      <c r="S160" s="207">
        <f t="shared" si="10"/>
        <v>0</v>
      </c>
      <c r="T160" s="157"/>
      <c r="U160" s="157"/>
      <c r="V160" s="207">
        <f t="shared" si="11"/>
        <v>0</v>
      </c>
      <c r="W160" s="207">
        <f t="shared" si="12"/>
        <v>327509.10000000003</v>
      </c>
      <c r="X160" s="208" t="s">
        <v>1122</v>
      </c>
    </row>
    <row r="161" spans="1:24" s="193" customFormat="1" ht="83.25" customHeight="1" x14ac:dyDescent="0.3">
      <c r="A161" s="157">
        <v>151</v>
      </c>
      <c r="B161" s="157" t="s">
        <v>399</v>
      </c>
      <c r="C161" s="157" t="s">
        <v>400</v>
      </c>
      <c r="D161" s="157" t="s">
        <v>401</v>
      </c>
      <c r="E161" s="157" t="s">
        <v>32</v>
      </c>
      <c r="F161" s="161">
        <v>8512</v>
      </c>
      <c r="G161" s="157" t="s">
        <v>402</v>
      </c>
      <c r="H161" s="157" t="s">
        <v>67</v>
      </c>
      <c r="I161" s="157">
        <v>79</v>
      </c>
      <c r="J161" s="157">
        <v>0</v>
      </c>
      <c r="K161" s="157">
        <v>79</v>
      </c>
      <c r="L161" s="157">
        <v>16</v>
      </c>
      <c r="M161" s="157">
        <v>134</v>
      </c>
      <c r="N161" s="157">
        <v>0</v>
      </c>
      <c r="O161" s="157"/>
      <c r="P161" s="207">
        <f t="shared" si="13"/>
        <v>0</v>
      </c>
      <c r="Q161" s="157">
        <v>119</v>
      </c>
      <c r="R161" s="157"/>
      <c r="S161" s="207">
        <f>Q161*$R$9</f>
        <v>10281005</v>
      </c>
      <c r="T161" s="157">
        <v>54</v>
      </c>
      <c r="U161" s="157"/>
      <c r="V161" s="207">
        <f>T161*$U$9</f>
        <v>5581278</v>
      </c>
      <c r="W161" s="207">
        <f t="shared" si="12"/>
        <v>10281005</v>
      </c>
      <c r="X161" s="208" t="s">
        <v>1123</v>
      </c>
    </row>
    <row r="162" spans="1:24" s="193" customFormat="1" ht="31.2" x14ac:dyDescent="0.3">
      <c r="A162" s="157">
        <v>152</v>
      </c>
      <c r="B162" s="235" t="s">
        <v>35</v>
      </c>
      <c r="C162" s="236"/>
      <c r="D162" s="237"/>
      <c r="E162" s="157" t="s">
        <v>32</v>
      </c>
      <c r="F162" s="161">
        <v>8512</v>
      </c>
      <c r="G162" s="157" t="s">
        <v>403</v>
      </c>
      <c r="H162" s="157" t="s">
        <v>45</v>
      </c>
      <c r="I162" s="157">
        <v>20.010000000000002</v>
      </c>
      <c r="J162" s="157">
        <v>20.010000000000002</v>
      </c>
      <c r="K162" s="157">
        <v>0</v>
      </c>
      <c r="L162" s="157">
        <v>25</v>
      </c>
      <c r="M162" s="157">
        <v>226</v>
      </c>
      <c r="N162" s="157">
        <v>6.8</v>
      </c>
      <c r="O162" s="157"/>
      <c r="P162" s="207">
        <v>0</v>
      </c>
      <c r="Q162" s="157"/>
      <c r="R162" s="157"/>
      <c r="S162" s="207">
        <f t="shared" si="10"/>
        <v>0</v>
      </c>
      <c r="T162" s="157"/>
      <c r="U162" s="157"/>
      <c r="V162" s="207">
        <f t="shared" si="11"/>
        <v>0</v>
      </c>
      <c r="W162" s="207">
        <f t="shared" si="12"/>
        <v>0</v>
      </c>
      <c r="X162" s="211" t="s">
        <v>593</v>
      </c>
    </row>
    <row r="163" spans="1:24" s="193" customFormat="1" x14ac:dyDescent="0.3">
      <c r="A163" s="157">
        <v>153</v>
      </c>
      <c r="B163" s="235" t="s">
        <v>35</v>
      </c>
      <c r="C163" s="236"/>
      <c r="D163" s="237"/>
      <c r="E163" s="157" t="s">
        <v>32</v>
      </c>
      <c r="F163" s="161">
        <v>8512</v>
      </c>
      <c r="G163" s="181" t="s">
        <v>404</v>
      </c>
      <c r="H163" s="157" t="s">
        <v>186</v>
      </c>
      <c r="I163" s="157">
        <v>42</v>
      </c>
      <c r="J163" s="157">
        <v>42</v>
      </c>
      <c r="K163" s="157">
        <v>0</v>
      </c>
      <c r="L163" s="157">
        <v>9</v>
      </c>
      <c r="M163" s="157">
        <v>195</v>
      </c>
      <c r="N163" s="157">
        <v>7.2</v>
      </c>
      <c r="O163" s="157"/>
      <c r="P163" s="207">
        <v>0</v>
      </c>
      <c r="Q163" s="157"/>
      <c r="R163" s="157"/>
      <c r="S163" s="207">
        <f t="shared" si="10"/>
        <v>0</v>
      </c>
      <c r="T163" s="157"/>
      <c r="U163" s="157"/>
      <c r="V163" s="207">
        <f t="shared" si="11"/>
        <v>0</v>
      </c>
      <c r="W163" s="207">
        <f t="shared" si="12"/>
        <v>0</v>
      </c>
      <c r="X163" s="208"/>
    </row>
    <row r="164" spans="1:24" s="193" customFormat="1" x14ac:dyDescent="0.3">
      <c r="A164" s="157">
        <v>154</v>
      </c>
      <c r="B164" s="158"/>
      <c r="C164" s="158"/>
      <c r="D164" s="158"/>
      <c r="E164" s="157" t="s">
        <v>32</v>
      </c>
      <c r="F164" s="161">
        <v>8512</v>
      </c>
      <c r="G164" s="157" t="s">
        <v>405</v>
      </c>
      <c r="H164" s="157" t="s">
        <v>235</v>
      </c>
      <c r="I164" s="157">
        <v>298</v>
      </c>
      <c r="J164" s="157">
        <v>298</v>
      </c>
      <c r="K164" s="157">
        <v>0</v>
      </c>
      <c r="L164" s="157">
        <v>8</v>
      </c>
      <c r="M164" s="157">
        <v>237</v>
      </c>
      <c r="N164" s="157">
        <v>69.5</v>
      </c>
      <c r="O164" s="157"/>
      <c r="P164" s="207">
        <f>+N164*O9</f>
        <v>2209891.5</v>
      </c>
      <c r="Q164" s="157"/>
      <c r="R164" s="157"/>
      <c r="S164" s="207">
        <f t="shared" si="10"/>
        <v>0</v>
      </c>
      <c r="T164" s="157"/>
      <c r="U164" s="157"/>
      <c r="V164" s="207">
        <f t="shared" si="11"/>
        <v>0</v>
      </c>
      <c r="W164" s="207">
        <f t="shared" si="12"/>
        <v>2209891.5</v>
      </c>
      <c r="X164" s="208"/>
    </row>
    <row r="165" spans="1:24" s="193" customFormat="1" ht="31.2" x14ac:dyDescent="0.3">
      <c r="A165" s="157">
        <v>155</v>
      </c>
      <c r="B165" s="235" t="s">
        <v>406</v>
      </c>
      <c r="C165" s="236"/>
      <c r="D165" s="237"/>
      <c r="E165" s="157" t="s">
        <v>32</v>
      </c>
      <c r="F165" s="161">
        <v>8512</v>
      </c>
      <c r="G165" s="157" t="s">
        <v>407</v>
      </c>
      <c r="H165" s="157" t="s">
        <v>408</v>
      </c>
      <c r="I165" s="157">
        <v>450</v>
      </c>
      <c r="J165" s="157">
        <v>450</v>
      </c>
      <c r="K165" s="157">
        <v>351</v>
      </c>
      <c r="L165" s="157">
        <v>1</v>
      </c>
      <c r="M165" s="157">
        <v>233</v>
      </c>
      <c r="N165" s="157">
        <v>85</v>
      </c>
      <c r="O165" s="157"/>
      <c r="P165" s="207">
        <f>N165*$O$9</f>
        <v>2702745</v>
      </c>
      <c r="Q165" s="157">
        <v>0</v>
      </c>
      <c r="R165" s="157"/>
      <c r="S165" s="207"/>
      <c r="T165" s="157"/>
      <c r="U165" s="157"/>
      <c r="V165" s="207"/>
      <c r="W165" s="207">
        <f t="shared" si="12"/>
        <v>2702745</v>
      </c>
      <c r="X165" s="208" t="s">
        <v>1121</v>
      </c>
    </row>
    <row r="166" spans="1:24" s="193" customFormat="1" x14ac:dyDescent="0.3">
      <c r="A166" s="157">
        <v>156</v>
      </c>
      <c r="B166" s="158" t="s">
        <v>756</v>
      </c>
      <c r="C166" s="158" t="s">
        <v>757</v>
      </c>
      <c r="D166" s="158" t="s">
        <v>758</v>
      </c>
      <c r="E166" s="157" t="s">
        <v>32</v>
      </c>
      <c r="F166" s="161">
        <v>8512</v>
      </c>
      <c r="G166" s="157" t="s">
        <v>759</v>
      </c>
      <c r="H166" s="157" t="s">
        <v>415</v>
      </c>
      <c r="I166" s="157">
        <v>57.7</v>
      </c>
      <c r="J166" s="157">
        <v>0</v>
      </c>
      <c r="K166" s="157">
        <v>0</v>
      </c>
      <c r="L166" s="157">
        <v>1</v>
      </c>
      <c r="M166" s="157">
        <v>234</v>
      </c>
      <c r="N166" s="157"/>
      <c r="O166" s="157"/>
      <c r="P166" s="207"/>
      <c r="Q166" s="157">
        <v>57.7</v>
      </c>
      <c r="R166" s="214"/>
      <c r="S166" s="207">
        <f>Q166*$R$9</f>
        <v>4984991.5</v>
      </c>
      <c r="T166" s="157"/>
      <c r="U166" s="157"/>
      <c r="V166" s="207"/>
      <c r="W166" s="207">
        <f t="shared" si="12"/>
        <v>4984991.5</v>
      </c>
      <c r="X166" s="208" t="s">
        <v>760</v>
      </c>
    </row>
    <row r="167" spans="1:24" s="193" customFormat="1" x14ac:dyDescent="0.3">
      <c r="A167" s="157">
        <v>157</v>
      </c>
      <c r="B167" s="158" t="s">
        <v>763</v>
      </c>
      <c r="C167" s="158"/>
      <c r="D167" s="158" t="s">
        <v>764</v>
      </c>
      <c r="E167" s="157" t="s">
        <v>32</v>
      </c>
      <c r="F167" s="161">
        <v>8512</v>
      </c>
      <c r="G167" s="157" t="s">
        <v>765</v>
      </c>
      <c r="H167" s="157" t="s">
        <v>415</v>
      </c>
      <c r="I167" s="157">
        <v>46.56</v>
      </c>
      <c r="J167" s="157">
        <v>0</v>
      </c>
      <c r="K167" s="157">
        <v>0</v>
      </c>
      <c r="L167" s="157">
        <v>1</v>
      </c>
      <c r="M167" s="157">
        <v>237</v>
      </c>
      <c r="N167" s="157"/>
      <c r="O167" s="157"/>
      <c r="P167" s="207"/>
      <c r="Q167" s="157">
        <v>46.56</v>
      </c>
      <c r="R167" s="214"/>
      <c r="S167" s="207">
        <f t="shared" si="10"/>
        <v>4022551.2</v>
      </c>
      <c r="T167" s="157"/>
      <c r="U167" s="157"/>
      <c r="V167" s="207"/>
      <c r="W167" s="207">
        <f t="shared" si="12"/>
        <v>4022551.2</v>
      </c>
      <c r="X167" s="208" t="s">
        <v>766</v>
      </c>
    </row>
    <row r="168" spans="1:24" s="193" customFormat="1" ht="31.2" x14ac:dyDescent="0.3">
      <c r="A168" s="157">
        <v>158</v>
      </c>
      <c r="B168" s="208" t="s">
        <v>896</v>
      </c>
      <c r="C168" s="208" t="s">
        <v>897</v>
      </c>
      <c r="D168" s="208" t="s">
        <v>898</v>
      </c>
      <c r="E168" s="157" t="s">
        <v>32</v>
      </c>
      <c r="F168" s="161">
        <v>8512</v>
      </c>
      <c r="G168" s="157" t="s">
        <v>761</v>
      </c>
      <c r="H168" s="157" t="s">
        <v>415</v>
      </c>
      <c r="I168" s="157">
        <v>51.36</v>
      </c>
      <c r="J168" s="157">
        <v>0</v>
      </c>
      <c r="K168" s="157">
        <v>0</v>
      </c>
      <c r="L168" s="157">
        <v>1</v>
      </c>
      <c r="M168" s="157">
        <v>235</v>
      </c>
      <c r="N168" s="157"/>
      <c r="O168" s="157"/>
      <c r="P168" s="207"/>
      <c r="Q168" s="157">
        <v>51.36</v>
      </c>
      <c r="R168" s="214"/>
      <c r="S168" s="207">
        <f t="shared" si="10"/>
        <v>4437247.2</v>
      </c>
      <c r="T168" s="157"/>
      <c r="U168" s="157"/>
      <c r="V168" s="207"/>
      <c r="W168" s="207">
        <f t="shared" si="12"/>
        <v>4437247.2</v>
      </c>
      <c r="X168" s="208"/>
    </row>
    <row r="169" spans="1:24" s="193" customFormat="1" x14ac:dyDescent="0.3">
      <c r="A169" s="157">
        <v>159</v>
      </c>
      <c r="B169" s="158" t="s">
        <v>781</v>
      </c>
      <c r="C169" s="158" t="s">
        <v>208</v>
      </c>
      <c r="D169" s="158" t="s">
        <v>782</v>
      </c>
      <c r="E169" s="157" t="s">
        <v>32</v>
      </c>
      <c r="F169" s="161">
        <v>8512</v>
      </c>
      <c r="G169" s="157" t="s">
        <v>783</v>
      </c>
      <c r="H169" s="157" t="s">
        <v>415</v>
      </c>
      <c r="I169" s="157">
        <v>51.36</v>
      </c>
      <c r="J169" s="157">
        <v>0</v>
      </c>
      <c r="K169" s="157">
        <v>0</v>
      </c>
      <c r="L169" s="157">
        <v>1</v>
      </c>
      <c r="M169" s="157">
        <v>244</v>
      </c>
      <c r="N169" s="157"/>
      <c r="O169" s="157"/>
      <c r="P169" s="207"/>
      <c r="Q169" s="157">
        <v>51.36</v>
      </c>
      <c r="R169" s="214"/>
      <c r="S169" s="207">
        <f t="shared" si="10"/>
        <v>4437247.2</v>
      </c>
      <c r="T169" s="157"/>
      <c r="U169" s="157"/>
      <c r="V169" s="207"/>
      <c r="W169" s="207">
        <f t="shared" si="12"/>
        <v>4437247.2</v>
      </c>
      <c r="X169" s="208"/>
    </row>
    <row r="170" spans="1:24" s="193" customFormat="1" ht="31.2" x14ac:dyDescent="0.3">
      <c r="A170" s="157">
        <v>160</v>
      </c>
      <c r="B170" s="208" t="s">
        <v>899</v>
      </c>
      <c r="C170" s="208" t="s">
        <v>900</v>
      </c>
      <c r="D170" s="208" t="s">
        <v>901</v>
      </c>
      <c r="E170" s="157" t="s">
        <v>32</v>
      </c>
      <c r="F170" s="161">
        <v>8512</v>
      </c>
      <c r="G170" s="157" t="s">
        <v>780</v>
      </c>
      <c r="H170" s="157" t="s">
        <v>415</v>
      </c>
      <c r="I170" s="157">
        <v>51.36</v>
      </c>
      <c r="J170" s="157">
        <v>0</v>
      </c>
      <c r="K170" s="157">
        <v>0</v>
      </c>
      <c r="L170" s="157">
        <v>1</v>
      </c>
      <c r="M170" s="157">
        <v>243</v>
      </c>
      <c r="N170" s="157"/>
      <c r="O170" s="157"/>
      <c r="P170" s="207"/>
      <c r="Q170" s="157">
        <v>51.36</v>
      </c>
      <c r="R170" s="214"/>
      <c r="S170" s="207">
        <f t="shared" si="10"/>
        <v>4437247.2</v>
      </c>
      <c r="T170" s="157"/>
      <c r="U170" s="157"/>
      <c r="V170" s="207"/>
      <c r="W170" s="207">
        <f t="shared" si="12"/>
        <v>4437247.2</v>
      </c>
      <c r="X170" s="208"/>
    </row>
    <row r="171" spans="1:24" s="193" customFormat="1" ht="46.8" x14ac:dyDescent="0.3">
      <c r="A171" s="157">
        <v>161</v>
      </c>
      <c r="B171" s="208" t="s">
        <v>902</v>
      </c>
      <c r="C171" s="158"/>
      <c r="D171" s="208" t="s">
        <v>903</v>
      </c>
      <c r="E171" s="157" t="s">
        <v>32</v>
      </c>
      <c r="F171" s="161">
        <v>8512</v>
      </c>
      <c r="G171" s="157" t="s">
        <v>778</v>
      </c>
      <c r="H171" s="157" t="s">
        <v>415</v>
      </c>
      <c r="I171" s="157">
        <v>51.36</v>
      </c>
      <c r="J171" s="157">
        <v>0</v>
      </c>
      <c r="K171" s="157">
        <v>0</v>
      </c>
      <c r="L171" s="157">
        <v>1</v>
      </c>
      <c r="M171" s="157">
        <v>241</v>
      </c>
      <c r="N171" s="157"/>
      <c r="O171" s="157"/>
      <c r="P171" s="207"/>
      <c r="Q171" s="157">
        <v>51.36</v>
      </c>
      <c r="R171" s="214"/>
      <c r="S171" s="207">
        <f t="shared" si="10"/>
        <v>4437247.2</v>
      </c>
      <c r="T171" s="157"/>
      <c r="U171" s="157"/>
      <c r="V171" s="207"/>
      <c r="W171" s="207">
        <f t="shared" si="12"/>
        <v>4437247.2</v>
      </c>
      <c r="X171" s="208"/>
    </row>
    <row r="172" spans="1:24" s="193" customFormat="1" x14ac:dyDescent="0.3">
      <c r="A172" s="157">
        <v>162</v>
      </c>
      <c r="B172" s="158" t="s">
        <v>774</v>
      </c>
      <c r="C172" s="158" t="s">
        <v>775</v>
      </c>
      <c r="D172" s="158" t="s">
        <v>776</v>
      </c>
      <c r="E172" s="157" t="s">
        <v>32</v>
      </c>
      <c r="F172" s="161">
        <v>8512</v>
      </c>
      <c r="G172" s="157" t="s">
        <v>777</v>
      </c>
      <c r="H172" s="157" t="s">
        <v>415</v>
      </c>
      <c r="I172" s="157">
        <v>46.56</v>
      </c>
      <c r="J172" s="157">
        <v>0</v>
      </c>
      <c r="K172" s="157">
        <v>0</v>
      </c>
      <c r="L172" s="157">
        <v>1</v>
      </c>
      <c r="M172" s="157">
        <v>240</v>
      </c>
      <c r="N172" s="157"/>
      <c r="O172" s="157"/>
      <c r="P172" s="207"/>
      <c r="Q172" s="157">
        <v>46.56</v>
      </c>
      <c r="R172" s="214"/>
      <c r="S172" s="207">
        <f t="shared" si="10"/>
        <v>4022551.2</v>
      </c>
      <c r="T172" s="157"/>
      <c r="U172" s="157"/>
      <c r="V172" s="207"/>
      <c r="W172" s="207">
        <f t="shared" si="12"/>
        <v>4022551.2</v>
      </c>
      <c r="X172" s="208"/>
    </row>
    <row r="173" spans="1:24" s="193" customFormat="1" ht="31.2" x14ac:dyDescent="0.3">
      <c r="A173" s="157">
        <v>163</v>
      </c>
      <c r="B173" s="208" t="s">
        <v>904</v>
      </c>
      <c r="C173" s="208" t="s">
        <v>905</v>
      </c>
      <c r="D173" s="208" t="s">
        <v>906</v>
      </c>
      <c r="E173" s="157" t="s">
        <v>32</v>
      </c>
      <c r="F173" s="161">
        <v>8512</v>
      </c>
      <c r="G173" s="157" t="s">
        <v>762</v>
      </c>
      <c r="H173" s="157" t="s">
        <v>415</v>
      </c>
      <c r="I173" s="157">
        <v>46.56</v>
      </c>
      <c r="J173" s="157">
        <v>0</v>
      </c>
      <c r="K173" s="157">
        <v>0</v>
      </c>
      <c r="L173" s="157">
        <v>1</v>
      </c>
      <c r="M173" s="157">
        <v>236</v>
      </c>
      <c r="N173" s="157"/>
      <c r="O173" s="157"/>
      <c r="P173" s="207"/>
      <c r="Q173" s="157">
        <v>46.56</v>
      </c>
      <c r="R173" s="214"/>
      <c r="S173" s="207">
        <f t="shared" si="10"/>
        <v>4022551.2</v>
      </c>
      <c r="T173" s="157"/>
      <c r="U173" s="157"/>
      <c r="V173" s="207"/>
      <c r="W173" s="207">
        <f t="shared" si="12"/>
        <v>4022551.2</v>
      </c>
      <c r="X173" s="208"/>
    </row>
    <row r="174" spans="1:24" s="193" customFormat="1" x14ac:dyDescent="0.3">
      <c r="A174" s="157">
        <v>164</v>
      </c>
      <c r="B174" s="158" t="s">
        <v>771</v>
      </c>
      <c r="C174" s="158" t="s">
        <v>700</v>
      </c>
      <c r="D174" s="158" t="s">
        <v>772</v>
      </c>
      <c r="E174" s="157" t="s">
        <v>32</v>
      </c>
      <c r="F174" s="161">
        <v>8512</v>
      </c>
      <c r="G174" s="157" t="s">
        <v>773</v>
      </c>
      <c r="H174" s="157" t="s">
        <v>415</v>
      </c>
      <c r="I174" s="157">
        <v>51.36</v>
      </c>
      <c r="J174" s="157">
        <v>0</v>
      </c>
      <c r="K174" s="157">
        <v>0</v>
      </c>
      <c r="L174" s="157">
        <v>1</v>
      </c>
      <c r="M174" s="157">
        <v>239</v>
      </c>
      <c r="N174" s="157"/>
      <c r="O174" s="157"/>
      <c r="P174" s="207"/>
      <c r="Q174" s="157">
        <v>51.36</v>
      </c>
      <c r="R174" s="214"/>
      <c r="S174" s="207">
        <f t="shared" si="10"/>
        <v>4437247.2</v>
      </c>
      <c r="T174" s="157"/>
      <c r="U174" s="157"/>
      <c r="V174" s="207"/>
      <c r="W174" s="207">
        <f t="shared" si="12"/>
        <v>4437247.2</v>
      </c>
      <c r="X174" s="208"/>
    </row>
    <row r="175" spans="1:24" s="193" customFormat="1" x14ac:dyDescent="0.3">
      <c r="A175" s="157">
        <v>165</v>
      </c>
      <c r="B175" s="158" t="s">
        <v>767</v>
      </c>
      <c r="C175" s="158" t="s">
        <v>768</v>
      </c>
      <c r="D175" s="158" t="s">
        <v>769</v>
      </c>
      <c r="E175" s="157" t="s">
        <v>32</v>
      </c>
      <c r="F175" s="161">
        <v>8512</v>
      </c>
      <c r="G175" s="157" t="s">
        <v>770</v>
      </c>
      <c r="H175" s="157" t="s">
        <v>415</v>
      </c>
      <c r="I175" s="157">
        <v>46.08</v>
      </c>
      <c r="J175" s="157">
        <v>0</v>
      </c>
      <c r="K175" s="157">
        <v>0</v>
      </c>
      <c r="L175" s="157">
        <v>1</v>
      </c>
      <c r="M175" s="157">
        <v>238</v>
      </c>
      <c r="N175" s="157"/>
      <c r="O175" s="157"/>
      <c r="P175" s="207"/>
      <c r="Q175" s="157">
        <v>46.08</v>
      </c>
      <c r="R175" s="214"/>
      <c r="S175" s="207">
        <f t="shared" si="10"/>
        <v>3981081.5999999996</v>
      </c>
      <c r="T175" s="157"/>
      <c r="U175" s="157"/>
      <c r="V175" s="207"/>
      <c r="W175" s="207">
        <f t="shared" si="12"/>
        <v>3981081.5999999996</v>
      </c>
      <c r="X175" s="208"/>
    </row>
    <row r="176" spans="1:24" s="193" customFormat="1" ht="78" x14ac:dyDescent="0.3">
      <c r="A176" s="157">
        <v>166</v>
      </c>
      <c r="B176" s="208" t="s">
        <v>907</v>
      </c>
      <c r="C176" s="208" t="s">
        <v>908</v>
      </c>
      <c r="D176" s="208" t="s">
        <v>909</v>
      </c>
      <c r="E176" s="157" t="s">
        <v>32</v>
      </c>
      <c r="F176" s="161">
        <v>8512</v>
      </c>
      <c r="G176" s="157" t="s">
        <v>779</v>
      </c>
      <c r="H176" s="157" t="s">
        <v>415</v>
      </c>
      <c r="I176" s="157">
        <v>46.08</v>
      </c>
      <c r="J176" s="157">
        <v>0</v>
      </c>
      <c r="K176" s="157">
        <v>0</v>
      </c>
      <c r="L176" s="157">
        <v>1</v>
      </c>
      <c r="M176" s="157">
        <v>242</v>
      </c>
      <c r="N176" s="157"/>
      <c r="O176" s="157"/>
      <c r="P176" s="207"/>
      <c r="Q176" s="157">
        <v>46.08</v>
      </c>
      <c r="R176" s="214"/>
      <c r="S176" s="207">
        <f t="shared" si="10"/>
        <v>3981081.5999999996</v>
      </c>
      <c r="T176" s="157"/>
      <c r="U176" s="157"/>
      <c r="V176" s="207"/>
      <c r="W176" s="207">
        <f t="shared" si="12"/>
        <v>3981081.5999999996</v>
      </c>
      <c r="X176" s="208"/>
    </row>
    <row r="177" spans="1:24" s="193" customFormat="1" ht="46.8" x14ac:dyDescent="0.3">
      <c r="A177" s="157">
        <v>167</v>
      </c>
      <c r="B177" s="208" t="s">
        <v>910</v>
      </c>
      <c r="C177" s="208" t="s">
        <v>911</v>
      </c>
      <c r="D177" s="208" t="s">
        <v>912</v>
      </c>
      <c r="E177" s="157" t="s">
        <v>32</v>
      </c>
      <c r="F177" s="161">
        <v>8512</v>
      </c>
      <c r="G177" s="157" t="s">
        <v>784</v>
      </c>
      <c r="H177" s="157" t="s">
        <v>415</v>
      </c>
      <c r="I177" s="157">
        <v>45.56</v>
      </c>
      <c r="J177" s="157">
        <v>0</v>
      </c>
      <c r="K177" s="157">
        <v>0</v>
      </c>
      <c r="L177" s="157">
        <v>1</v>
      </c>
      <c r="M177" s="157">
        <v>249</v>
      </c>
      <c r="N177" s="157"/>
      <c r="O177" s="157"/>
      <c r="P177" s="207"/>
      <c r="Q177" s="157">
        <v>45.56</v>
      </c>
      <c r="R177" s="214"/>
      <c r="S177" s="207">
        <f t="shared" si="10"/>
        <v>3936156.2</v>
      </c>
      <c r="T177" s="157"/>
      <c r="U177" s="157"/>
      <c r="V177" s="207"/>
      <c r="W177" s="207">
        <f t="shared" si="12"/>
        <v>3936156.2</v>
      </c>
      <c r="X177" s="208"/>
    </row>
    <row r="178" spans="1:24" s="193" customFormat="1" ht="31.2" x14ac:dyDescent="0.3">
      <c r="A178" s="157">
        <v>168</v>
      </c>
      <c r="B178" s="235" t="s">
        <v>409</v>
      </c>
      <c r="C178" s="236"/>
      <c r="D178" s="237"/>
      <c r="E178" s="157" t="s">
        <v>32</v>
      </c>
      <c r="F178" s="161">
        <v>8512</v>
      </c>
      <c r="G178" s="157" t="s">
        <v>410</v>
      </c>
      <c r="H178" s="157" t="s">
        <v>408</v>
      </c>
      <c r="I178" s="157">
        <v>454.53</v>
      </c>
      <c r="J178" s="157">
        <v>454.53</v>
      </c>
      <c r="K178" s="157">
        <v>0</v>
      </c>
      <c r="L178" s="157">
        <v>4</v>
      </c>
      <c r="M178" s="157">
        <v>68</v>
      </c>
      <c r="N178" s="157">
        <v>173.3</v>
      </c>
      <c r="O178" s="157"/>
      <c r="P178" s="207">
        <f>N178*$O$9</f>
        <v>5510420.1000000006</v>
      </c>
      <c r="Q178" s="157"/>
      <c r="R178" s="157"/>
      <c r="S178" s="207"/>
      <c r="T178" s="157"/>
      <c r="U178" s="157"/>
      <c r="V178" s="207"/>
      <c r="W178" s="207">
        <f t="shared" si="12"/>
        <v>5510420.1000000006</v>
      </c>
      <c r="X178" s="211" t="s">
        <v>574</v>
      </c>
    </row>
    <row r="179" spans="1:24" s="193" customFormat="1" x14ac:dyDescent="0.3">
      <c r="A179" s="157">
        <v>169</v>
      </c>
      <c r="B179" s="158" t="s">
        <v>690</v>
      </c>
      <c r="C179" s="158" t="s">
        <v>744</v>
      </c>
      <c r="D179" s="158" t="s">
        <v>745</v>
      </c>
      <c r="E179" s="157" t="s">
        <v>32</v>
      </c>
      <c r="F179" s="161">
        <v>8512</v>
      </c>
      <c r="G179" s="157" t="s">
        <v>746</v>
      </c>
      <c r="H179" s="157" t="s">
        <v>415</v>
      </c>
      <c r="I179" s="157">
        <v>56.3</v>
      </c>
      <c r="J179" s="157">
        <v>0</v>
      </c>
      <c r="K179" s="157">
        <v>0</v>
      </c>
      <c r="L179" s="157">
        <v>4</v>
      </c>
      <c r="M179" s="157">
        <v>74</v>
      </c>
      <c r="N179" s="157"/>
      <c r="O179" s="157"/>
      <c r="P179" s="207"/>
      <c r="Q179" s="157">
        <v>56.3</v>
      </c>
      <c r="R179" s="214"/>
      <c r="S179" s="207">
        <f t="shared" si="10"/>
        <v>4864038.5</v>
      </c>
      <c r="T179" s="157"/>
      <c r="U179" s="157"/>
      <c r="V179" s="207"/>
      <c r="W179" s="207">
        <f t="shared" si="12"/>
        <v>4864038.5</v>
      </c>
      <c r="X179" s="211"/>
    </row>
    <row r="180" spans="1:24" s="193" customFormat="1" ht="31.2" x14ac:dyDescent="0.3">
      <c r="A180" s="157">
        <v>170</v>
      </c>
      <c r="B180" s="208" t="s">
        <v>913</v>
      </c>
      <c r="C180" s="208" t="s">
        <v>914</v>
      </c>
      <c r="D180" s="208" t="s">
        <v>852</v>
      </c>
      <c r="E180" s="157" t="s">
        <v>32</v>
      </c>
      <c r="F180" s="161">
        <v>8512</v>
      </c>
      <c r="G180" s="157" t="s">
        <v>743</v>
      </c>
      <c r="H180" s="157" t="s">
        <v>415</v>
      </c>
      <c r="I180" s="157">
        <v>56.3</v>
      </c>
      <c r="J180" s="157">
        <v>0</v>
      </c>
      <c r="K180" s="157">
        <v>0</v>
      </c>
      <c r="L180" s="157">
        <v>4</v>
      </c>
      <c r="M180" s="157">
        <v>71</v>
      </c>
      <c r="N180" s="157"/>
      <c r="O180" s="157"/>
      <c r="P180" s="207"/>
      <c r="Q180" s="157">
        <v>56.3</v>
      </c>
      <c r="R180" s="214"/>
      <c r="S180" s="207">
        <f t="shared" si="10"/>
        <v>4864038.5</v>
      </c>
      <c r="T180" s="157"/>
      <c r="U180" s="157"/>
      <c r="V180" s="207"/>
      <c r="W180" s="207">
        <f t="shared" si="12"/>
        <v>4864038.5</v>
      </c>
      <c r="X180" s="211"/>
    </row>
    <row r="181" spans="1:24" s="193" customFormat="1" ht="93.6" x14ac:dyDescent="0.3">
      <c r="A181" s="157">
        <v>171</v>
      </c>
      <c r="B181" s="208" t="s">
        <v>915</v>
      </c>
      <c r="C181" s="208" t="s">
        <v>916</v>
      </c>
      <c r="D181" s="208" t="s">
        <v>917</v>
      </c>
      <c r="E181" s="157" t="s">
        <v>32</v>
      </c>
      <c r="F181" s="161">
        <v>8512</v>
      </c>
      <c r="G181" s="157" t="s">
        <v>740</v>
      </c>
      <c r="H181" s="157" t="s">
        <v>415</v>
      </c>
      <c r="I181" s="157">
        <v>56.3</v>
      </c>
      <c r="J181" s="157">
        <v>0</v>
      </c>
      <c r="K181" s="157">
        <v>0</v>
      </c>
      <c r="L181" s="157">
        <v>4</v>
      </c>
      <c r="M181" s="157">
        <v>69</v>
      </c>
      <c r="N181" s="157"/>
      <c r="O181" s="157"/>
      <c r="P181" s="207"/>
      <c r="Q181" s="157">
        <v>56.3</v>
      </c>
      <c r="R181" s="214"/>
      <c r="S181" s="207">
        <f t="shared" si="10"/>
        <v>4864038.5</v>
      </c>
      <c r="T181" s="157"/>
      <c r="U181" s="157"/>
      <c r="V181" s="207"/>
      <c r="W181" s="207">
        <f t="shared" si="12"/>
        <v>4864038.5</v>
      </c>
      <c r="X181" s="211"/>
    </row>
    <row r="182" spans="1:24" s="193" customFormat="1" ht="31.2" x14ac:dyDescent="0.3">
      <c r="A182" s="157">
        <v>172</v>
      </c>
      <c r="B182" s="208" t="s">
        <v>918</v>
      </c>
      <c r="C182" s="208" t="s">
        <v>919</v>
      </c>
      <c r="D182" s="208" t="s">
        <v>920</v>
      </c>
      <c r="E182" s="157" t="s">
        <v>32</v>
      </c>
      <c r="F182" s="161">
        <v>8512</v>
      </c>
      <c r="G182" s="157" t="s">
        <v>751</v>
      </c>
      <c r="H182" s="157" t="s">
        <v>415</v>
      </c>
      <c r="I182" s="157">
        <v>56.3</v>
      </c>
      <c r="J182" s="157">
        <v>0</v>
      </c>
      <c r="K182" s="157">
        <v>0</v>
      </c>
      <c r="L182" s="157">
        <v>4</v>
      </c>
      <c r="M182" s="157">
        <v>77</v>
      </c>
      <c r="N182" s="157"/>
      <c r="O182" s="157"/>
      <c r="P182" s="207"/>
      <c r="Q182" s="157">
        <v>56.3</v>
      </c>
      <c r="R182" s="214"/>
      <c r="S182" s="207">
        <f t="shared" si="10"/>
        <v>4864038.5</v>
      </c>
      <c r="T182" s="157"/>
      <c r="U182" s="157"/>
      <c r="V182" s="207"/>
      <c r="W182" s="207">
        <f t="shared" si="12"/>
        <v>4864038.5</v>
      </c>
      <c r="X182" s="211"/>
    </row>
    <row r="183" spans="1:24" s="193" customFormat="1" x14ac:dyDescent="0.3">
      <c r="A183" s="157">
        <v>173</v>
      </c>
      <c r="B183" s="158" t="s">
        <v>362</v>
      </c>
      <c r="C183" s="158" t="s">
        <v>741</v>
      </c>
      <c r="D183" s="158" t="s">
        <v>728</v>
      </c>
      <c r="E183" s="157" t="s">
        <v>32</v>
      </c>
      <c r="F183" s="161">
        <v>8512</v>
      </c>
      <c r="G183" s="157" t="s">
        <v>742</v>
      </c>
      <c r="H183" s="157" t="s">
        <v>415</v>
      </c>
      <c r="I183" s="157">
        <v>56.3</v>
      </c>
      <c r="J183" s="157">
        <v>0</v>
      </c>
      <c r="K183" s="157">
        <v>0</v>
      </c>
      <c r="L183" s="157">
        <v>4</v>
      </c>
      <c r="M183" s="157">
        <v>70</v>
      </c>
      <c r="N183" s="157"/>
      <c r="O183" s="157"/>
      <c r="P183" s="207"/>
      <c r="Q183" s="157">
        <v>56.3</v>
      </c>
      <c r="R183" s="214"/>
      <c r="S183" s="207">
        <f t="shared" si="10"/>
        <v>4864038.5</v>
      </c>
      <c r="T183" s="157"/>
      <c r="U183" s="157"/>
      <c r="V183" s="207"/>
      <c r="W183" s="207">
        <f t="shared" si="12"/>
        <v>4864038.5</v>
      </c>
      <c r="X183" s="211"/>
    </row>
    <row r="184" spans="1:24" s="193" customFormat="1" x14ac:dyDescent="0.3">
      <c r="A184" s="157">
        <v>174</v>
      </c>
      <c r="B184" s="158" t="s">
        <v>358</v>
      </c>
      <c r="C184" s="158"/>
      <c r="D184" s="158" t="s">
        <v>753</v>
      </c>
      <c r="E184" s="157" t="s">
        <v>32</v>
      </c>
      <c r="F184" s="161">
        <v>8512</v>
      </c>
      <c r="G184" s="157" t="s">
        <v>754</v>
      </c>
      <c r="H184" s="157" t="s">
        <v>415</v>
      </c>
      <c r="I184" s="157">
        <v>56.3</v>
      </c>
      <c r="J184" s="157">
        <v>0</v>
      </c>
      <c r="K184" s="157">
        <v>0</v>
      </c>
      <c r="L184" s="157">
        <v>4</v>
      </c>
      <c r="M184" s="157">
        <v>79</v>
      </c>
      <c r="N184" s="157"/>
      <c r="O184" s="157"/>
      <c r="P184" s="207"/>
      <c r="Q184" s="157">
        <v>56.3</v>
      </c>
      <c r="R184" s="214"/>
      <c r="S184" s="207">
        <f t="shared" si="10"/>
        <v>4864038.5</v>
      </c>
      <c r="T184" s="157"/>
      <c r="U184" s="157"/>
      <c r="V184" s="207"/>
      <c r="W184" s="207">
        <f t="shared" si="12"/>
        <v>4864038.5</v>
      </c>
      <c r="X184" s="211"/>
    </row>
    <row r="185" spans="1:24" s="193" customFormat="1" ht="31.2" x14ac:dyDescent="0.3">
      <c r="A185" s="157">
        <v>175</v>
      </c>
      <c r="B185" s="208" t="s">
        <v>921</v>
      </c>
      <c r="C185" s="208" t="s">
        <v>922</v>
      </c>
      <c r="D185" s="208" t="s">
        <v>923</v>
      </c>
      <c r="E185" s="157" t="s">
        <v>32</v>
      </c>
      <c r="F185" s="161">
        <v>8512</v>
      </c>
      <c r="G185" s="157" t="s">
        <v>752</v>
      </c>
      <c r="H185" s="157" t="s">
        <v>415</v>
      </c>
      <c r="I185" s="157">
        <v>56.3</v>
      </c>
      <c r="J185" s="157">
        <v>0</v>
      </c>
      <c r="K185" s="157">
        <v>0</v>
      </c>
      <c r="L185" s="157">
        <v>4</v>
      </c>
      <c r="M185" s="157">
        <v>78</v>
      </c>
      <c r="N185" s="157"/>
      <c r="O185" s="157"/>
      <c r="P185" s="207"/>
      <c r="Q185" s="157">
        <v>56.3</v>
      </c>
      <c r="R185" s="214"/>
      <c r="S185" s="207">
        <f t="shared" si="10"/>
        <v>4864038.5</v>
      </c>
      <c r="T185" s="157"/>
      <c r="U185" s="157"/>
      <c r="V185" s="207"/>
      <c r="W185" s="207">
        <f t="shared" si="12"/>
        <v>4864038.5</v>
      </c>
      <c r="X185" s="211"/>
    </row>
    <row r="186" spans="1:24" s="193" customFormat="1" ht="62.4" x14ac:dyDescent="0.3">
      <c r="A186" s="157">
        <v>176</v>
      </c>
      <c r="B186" s="208" t="s">
        <v>924</v>
      </c>
      <c r="C186" s="208" t="s">
        <v>925</v>
      </c>
      <c r="D186" s="208" t="s">
        <v>926</v>
      </c>
      <c r="E186" s="157" t="s">
        <v>32</v>
      </c>
      <c r="F186" s="161">
        <v>8512</v>
      </c>
      <c r="G186" s="157" t="s">
        <v>755</v>
      </c>
      <c r="H186" s="157" t="s">
        <v>415</v>
      </c>
      <c r="I186" s="157">
        <v>56.3</v>
      </c>
      <c r="J186" s="157">
        <v>0</v>
      </c>
      <c r="K186" s="157">
        <v>0</v>
      </c>
      <c r="L186" s="157">
        <v>4</v>
      </c>
      <c r="M186" s="157">
        <v>80</v>
      </c>
      <c r="N186" s="157"/>
      <c r="O186" s="157"/>
      <c r="P186" s="207"/>
      <c r="Q186" s="157">
        <v>56.3</v>
      </c>
      <c r="R186" s="214"/>
      <c r="S186" s="207">
        <f t="shared" si="10"/>
        <v>4864038.5</v>
      </c>
      <c r="T186" s="157"/>
      <c r="U186" s="168"/>
      <c r="V186" s="207"/>
      <c r="W186" s="207">
        <f t="shared" si="12"/>
        <v>4864038.5</v>
      </c>
      <c r="X186" s="211"/>
    </row>
    <row r="187" spans="1:24" s="193" customFormat="1" x14ac:dyDescent="0.3">
      <c r="A187" s="241">
        <v>177</v>
      </c>
      <c r="B187" s="158" t="s">
        <v>693</v>
      </c>
      <c r="C187" s="158"/>
      <c r="D187" s="158" t="s">
        <v>748</v>
      </c>
      <c r="E187" s="241" t="s">
        <v>32</v>
      </c>
      <c r="F187" s="231">
        <v>8512</v>
      </c>
      <c r="G187" s="241" t="s">
        <v>750</v>
      </c>
      <c r="H187" s="241" t="s">
        <v>415</v>
      </c>
      <c r="I187" s="241">
        <v>56.3</v>
      </c>
      <c r="J187" s="241">
        <v>0</v>
      </c>
      <c r="K187" s="241">
        <v>0</v>
      </c>
      <c r="L187" s="241">
        <v>4</v>
      </c>
      <c r="M187" s="241">
        <v>76</v>
      </c>
      <c r="N187" s="241"/>
      <c r="O187" s="241"/>
      <c r="P187" s="282"/>
      <c r="Q187" s="241">
        <v>56.3</v>
      </c>
      <c r="R187" s="241"/>
      <c r="S187" s="282">
        <f t="shared" si="10"/>
        <v>4864038.5</v>
      </c>
      <c r="T187" s="285"/>
      <c r="U187" s="234"/>
      <c r="V187" s="279"/>
      <c r="W187" s="282">
        <f t="shared" si="12"/>
        <v>4864038.5</v>
      </c>
      <c r="X187" s="276"/>
    </row>
    <row r="188" spans="1:24" s="193" customFormat="1" x14ac:dyDescent="0.3">
      <c r="A188" s="242"/>
      <c r="B188" s="158" t="s">
        <v>542</v>
      </c>
      <c r="C188" s="158"/>
      <c r="D188" s="158" t="s">
        <v>749</v>
      </c>
      <c r="E188" s="242"/>
      <c r="F188" s="232"/>
      <c r="G188" s="242"/>
      <c r="H188" s="242"/>
      <c r="I188" s="242"/>
      <c r="J188" s="242"/>
      <c r="K188" s="242"/>
      <c r="L188" s="242"/>
      <c r="M188" s="242"/>
      <c r="N188" s="242"/>
      <c r="O188" s="242"/>
      <c r="P188" s="283"/>
      <c r="Q188" s="242"/>
      <c r="R188" s="242"/>
      <c r="S188" s="283"/>
      <c r="T188" s="286"/>
      <c r="U188" s="234"/>
      <c r="V188" s="280"/>
      <c r="W188" s="283"/>
      <c r="X188" s="277"/>
    </row>
    <row r="189" spans="1:24" s="193" customFormat="1" x14ac:dyDescent="0.3">
      <c r="A189" s="243"/>
      <c r="B189" s="158" t="s">
        <v>690</v>
      </c>
      <c r="C189" s="158"/>
      <c r="D189" s="158" t="s">
        <v>749</v>
      </c>
      <c r="E189" s="243"/>
      <c r="F189" s="233"/>
      <c r="G189" s="243"/>
      <c r="H189" s="243"/>
      <c r="I189" s="243"/>
      <c r="J189" s="243"/>
      <c r="K189" s="243"/>
      <c r="L189" s="243"/>
      <c r="M189" s="243"/>
      <c r="N189" s="243"/>
      <c r="O189" s="243"/>
      <c r="P189" s="284"/>
      <c r="Q189" s="243"/>
      <c r="R189" s="243"/>
      <c r="S189" s="284"/>
      <c r="T189" s="287"/>
      <c r="U189" s="234"/>
      <c r="V189" s="281"/>
      <c r="W189" s="284"/>
      <c r="X189" s="278"/>
    </row>
    <row r="190" spans="1:24" s="193" customFormat="1" ht="78" x14ac:dyDescent="0.3">
      <c r="A190" s="157">
        <v>178</v>
      </c>
      <c r="B190" s="208" t="s">
        <v>927</v>
      </c>
      <c r="C190" s="208" t="s">
        <v>928</v>
      </c>
      <c r="D190" s="208" t="s">
        <v>929</v>
      </c>
      <c r="E190" s="157" t="s">
        <v>32</v>
      </c>
      <c r="F190" s="161">
        <v>8512</v>
      </c>
      <c r="G190" s="157" t="s">
        <v>747</v>
      </c>
      <c r="H190" s="157" t="s">
        <v>415</v>
      </c>
      <c r="I190" s="157">
        <v>56.3</v>
      </c>
      <c r="J190" s="157">
        <v>0</v>
      </c>
      <c r="K190" s="157">
        <v>0</v>
      </c>
      <c r="L190" s="157">
        <v>4</v>
      </c>
      <c r="M190" s="157">
        <v>75</v>
      </c>
      <c r="N190" s="157"/>
      <c r="O190" s="157"/>
      <c r="P190" s="207"/>
      <c r="Q190" s="157">
        <v>56.3</v>
      </c>
      <c r="R190" s="214"/>
      <c r="S190" s="207">
        <f t="shared" si="10"/>
        <v>4864038.5</v>
      </c>
      <c r="T190" s="157"/>
      <c r="U190" s="169"/>
      <c r="V190" s="207"/>
      <c r="W190" s="207">
        <f t="shared" si="12"/>
        <v>4864038.5</v>
      </c>
      <c r="X190" s="211"/>
    </row>
    <row r="191" spans="1:24" s="193" customFormat="1" ht="31.2" x14ac:dyDescent="0.3">
      <c r="A191" s="157">
        <v>179</v>
      </c>
      <c r="B191" s="158" t="s">
        <v>412</v>
      </c>
      <c r="C191" s="158"/>
      <c r="D191" s="158"/>
      <c r="E191" s="157" t="s">
        <v>32</v>
      </c>
      <c r="F191" s="161">
        <v>8512</v>
      </c>
      <c r="G191" s="157" t="s">
        <v>413</v>
      </c>
      <c r="H191" s="157" t="s">
        <v>408</v>
      </c>
      <c r="I191" s="157">
        <v>469.21</v>
      </c>
      <c r="J191" s="157">
        <v>469.21</v>
      </c>
      <c r="K191" s="157">
        <v>365.51</v>
      </c>
      <c r="L191" s="157">
        <v>1</v>
      </c>
      <c r="M191" s="157">
        <v>134</v>
      </c>
      <c r="N191" s="157">
        <v>197</v>
      </c>
      <c r="O191" s="157"/>
      <c r="P191" s="207">
        <f>N191*$O$9</f>
        <v>6264009</v>
      </c>
      <c r="Q191" s="157"/>
      <c r="R191" s="157"/>
      <c r="S191" s="207"/>
      <c r="T191" s="157"/>
      <c r="U191" s="157"/>
      <c r="V191" s="207"/>
      <c r="W191" s="207">
        <f t="shared" si="12"/>
        <v>6264009</v>
      </c>
      <c r="X191" s="211" t="s">
        <v>575</v>
      </c>
    </row>
    <row r="192" spans="1:24" s="193" customFormat="1" ht="31.2" x14ac:dyDescent="0.3">
      <c r="A192" s="157">
        <v>180</v>
      </c>
      <c r="B192" s="208" t="s">
        <v>930</v>
      </c>
      <c r="C192" s="208" t="s">
        <v>931</v>
      </c>
      <c r="D192" s="208" t="s">
        <v>932</v>
      </c>
      <c r="E192" s="157" t="s">
        <v>32</v>
      </c>
      <c r="F192" s="161">
        <v>8512</v>
      </c>
      <c r="G192" s="157" t="s">
        <v>735</v>
      </c>
      <c r="H192" s="157" t="s">
        <v>415</v>
      </c>
      <c r="I192" s="157">
        <v>56.3</v>
      </c>
      <c r="J192" s="157">
        <v>0</v>
      </c>
      <c r="K192" s="157">
        <v>0</v>
      </c>
      <c r="L192" s="157">
        <v>1</v>
      </c>
      <c r="M192" s="157">
        <v>140</v>
      </c>
      <c r="N192" s="157"/>
      <c r="O192" s="157"/>
      <c r="P192" s="207"/>
      <c r="Q192" s="157">
        <v>56.3</v>
      </c>
      <c r="R192" s="214"/>
      <c r="S192" s="207">
        <f t="shared" si="10"/>
        <v>4864038.5</v>
      </c>
      <c r="T192" s="157"/>
      <c r="U192" s="157"/>
      <c r="V192" s="207"/>
      <c r="W192" s="207">
        <f t="shared" si="12"/>
        <v>4864038.5</v>
      </c>
      <c r="X192" s="211"/>
    </row>
    <row r="193" spans="1:24" s="193" customFormat="1" ht="31.2" x14ac:dyDescent="0.3">
      <c r="A193" s="157">
        <v>181</v>
      </c>
      <c r="B193" s="208" t="s">
        <v>933</v>
      </c>
      <c r="C193" s="208" t="s">
        <v>934</v>
      </c>
      <c r="D193" s="208" t="s">
        <v>935</v>
      </c>
      <c r="E193" s="157" t="s">
        <v>32</v>
      </c>
      <c r="F193" s="161">
        <v>8512</v>
      </c>
      <c r="G193" s="157" t="s">
        <v>736</v>
      </c>
      <c r="H193" s="157" t="s">
        <v>415</v>
      </c>
      <c r="I193" s="157">
        <v>56.3</v>
      </c>
      <c r="J193" s="157">
        <v>0</v>
      </c>
      <c r="K193" s="157">
        <v>0</v>
      </c>
      <c r="L193" s="157">
        <v>1</v>
      </c>
      <c r="M193" s="157">
        <v>143</v>
      </c>
      <c r="N193" s="157"/>
      <c r="O193" s="157"/>
      <c r="P193" s="207"/>
      <c r="Q193" s="157">
        <v>56.3</v>
      </c>
      <c r="R193" s="214"/>
      <c r="S193" s="207">
        <f t="shared" si="10"/>
        <v>4864038.5</v>
      </c>
      <c r="T193" s="157"/>
      <c r="U193" s="157"/>
      <c r="V193" s="207"/>
      <c r="W193" s="207">
        <f t="shared" si="12"/>
        <v>4864038.5</v>
      </c>
      <c r="X193" s="208"/>
    </row>
    <row r="194" spans="1:24" s="193" customFormat="1" x14ac:dyDescent="0.3">
      <c r="A194" s="157">
        <v>182</v>
      </c>
      <c r="B194" s="158" t="s">
        <v>737</v>
      </c>
      <c r="C194" s="158"/>
      <c r="D194" s="158" t="s">
        <v>738</v>
      </c>
      <c r="E194" s="157" t="s">
        <v>32</v>
      </c>
      <c r="F194" s="161">
        <v>8512</v>
      </c>
      <c r="G194" s="157" t="s">
        <v>739</v>
      </c>
      <c r="H194" s="157" t="s">
        <v>415</v>
      </c>
      <c r="I194" s="157">
        <v>56.3</v>
      </c>
      <c r="J194" s="157">
        <v>0</v>
      </c>
      <c r="K194" s="157">
        <v>0</v>
      </c>
      <c r="L194" s="157">
        <v>1</v>
      </c>
      <c r="M194" s="157">
        <v>141</v>
      </c>
      <c r="N194" s="157"/>
      <c r="O194" s="157"/>
      <c r="P194" s="207"/>
      <c r="Q194" s="157">
        <v>56.3</v>
      </c>
      <c r="R194" s="214"/>
      <c r="S194" s="207">
        <f t="shared" si="10"/>
        <v>4864038.5</v>
      </c>
      <c r="T194" s="157"/>
      <c r="U194" s="157"/>
      <c r="V194" s="207"/>
      <c r="W194" s="207">
        <f t="shared" si="12"/>
        <v>4864038.5</v>
      </c>
      <c r="X194" s="208"/>
    </row>
    <row r="195" spans="1:24" s="193" customFormat="1" ht="62.4" x14ac:dyDescent="0.3">
      <c r="A195" s="157">
        <v>183</v>
      </c>
      <c r="B195" s="208" t="s">
        <v>936</v>
      </c>
      <c r="C195" s="208" t="s">
        <v>937</v>
      </c>
      <c r="D195" s="208" t="s">
        <v>938</v>
      </c>
      <c r="E195" s="157" t="s">
        <v>32</v>
      </c>
      <c r="F195" s="161">
        <v>8512</v>
      </c>
      <c r="G195" s="157" t="s">
        <v>726</v>
      </c>
      <c r="H195" s="157" t="s">
        <v>415</v>
      </c>
      <c r="I195" s="157">
        <v>56.3</v>
      </c>
      <c r="J195" s="157">
        <v>0</v>
      </c>
      <c r="K195" s="157">
        <v>0</v>
      </c>
      <c r="L195" s="157">
        <v>1</v>
      </c>
      <c r="M195" s="157">
        <v>136</v>
      </c>
      <c r="N195" s="157"/>
      <c r="O195" s="157"/>
      <c r="P195" s="207"/>
      <c r="Q195" s="157">
        <v>56.3</v>
      </c>
      <c r="R195" s="214"/>
      <c r="S195" s="207">
        <f t="shared" si="10"/>
        <v>4864038.5</v>
      </c>
      <c r="T195" s="157"/>
      <c r="U195" s="157"/>
      <c r="V195" s="207"/>
      <c r="W195" s="207">
        <f t="shared" si="12"/>
        <v>4864038.5</v>
      </c>
      <c r="X195" s="208"/>
    </row>
    <row r="196" spans="1:24" s="193" customFormat="1" ht="93.6" x14ac:dyDescent="0.3">
      <c r="A196" s="157">
        <v>184</v>
      </c>
      <c r="B196" s="208" t="s">
        <v>939</v>
      </c>
      <c r="C196" s="208" t="s">
        <v>940</v>
      </c>
      <c r="D196" s="208" t="s">
        <v>941</v>
      </c>
      <c r="E196" s="157" t="s">
        <v>32</v>
      </c>
      <c r="F196" s="161">
        <v>8512</v>
      </c>
      <c r="G196" s="157" t="s">
        <v>730</v>
      </c>
      <c r="H196" s="157" t="s">
        <v>415</v>
      </c>
      <c r="I196" s="157">
        <v>56.3</v>
      </c>
      <c r="J196" s="157">
        <v>0</v>
      </c>
      <c r="K196" s="157">
        <v>0</v>
      </c>
      <c r="L196" s="157">
        <v>1</v>
      </c>
      <c r="M196" s="157">
        <v>138</v>
      </c>
      <c r="N196" s="157"/>
      <c r="O196" s="157"/>
      <c r="P196" s="207"/>
      <c r="Q196" s="157">
        <v>56.3</v>
      </c>
      <c r="R196" s="214"/>
      <c r="S196" s="207">
        <f t="shared" si="10"/>
        <v>4864038.5</v>
      </c>
      <c r="T196" s="157"/>
      <c r="U196" s="157"/>
      <c r="V196" s="207"/>
      <c r="W196" s="207">
        <f t="shared" si="12"/>
        <v>4864038.5</v>
      </c>
      <c r="X196" s="208"/>
    </row>
    <row r="197" spans="1:24" s="193" customFormat="1" x14ac:dyDescent="0.3">
      <c r="A197" s="157">
        <v>185</v>
      </c>
      <c r="B197" s="158" t="s">
        <v>436</v>
      </c>
      <c r="C197" s="158" t="s">
        <v>725</v>
      </c>
      <c r="D197" s="158" t="s">
        <v>414</v>
      </c>
      <c r="E197" s="157" t="s">
        <v>32</v>
      </c>
      <c r="F197" s="161">
        <v>8512</v>
      </c>
      <c r="G197" s="157" t="s">
        <v>734</v>
      </c>
      <c r="H197" s="157" t="s">
        <v>415</v>
      </c>
      <c r="I197" s="157">
        <v>28.15</v>
      </c>
      <c r="J197" s="157">
        <v>0</v>
      </c>
      <c r="K197" s="157">
        <v>0</v>
      </c>
      <c r="L197" s="157">
        <v>1</v>
      </c>
      <c r="M197" s="157">
        <v>145</v>
      </c>
      <c r="N197" s="157"/>
      <c r="O197" s="157"/>
      <c r="P197" s="207"/>
      <c r="Q197" s="157">
        <v>28.15</v>
      </c>
      <c r="R197" s="214"/>
      <c r="S197" s="207">
        <f t="shared" si="10"/>
        <v>2432019.25</v>
      </c>
      <c r="T197" s="157"/>
      <c r="U197" s="157"/>
      <c r="V197" s="207"/>
      <c r="W197" s="207">
        <f t="shared" si="12"/>
        <v>2432019.25</v>
      </c>
      <c r="X197" s="208"/>
    </row>
    <row r="198" spans="1:24" s="193" customFormat="1" x14ac:dyDescent="0.3">
      <c r="A198" s="157">
        <v>186</v>
      </c>
      <c r="B198" s="158" t="s">
        <v>731</v>
      </c>
      <c r="C198" s="158" t="s">
        <v>436</v>
      </c>
      <c r="D198" s="158" t="s">
        <v>732</v>
      </c>
      <c r="E198" s="157" t="s">
        <v>32</v>
      </c>
      <c r="F198" s="161">
        <v>8512</v>
      </c>
      <c r="G198" s="157" t="s">
        <v>733</v>
      </c>
      <c r="H198" s="157" t="s">
        <v>415</v>
      </c>
      <c r="I198" s="157">
        <v>28.15</v>
      </c>
      <c r="J198" s="157">
        <v>0</v>
      </c>
      <c r="K198" s="157">
        <v>0</v>
      </c>
      <c r="L198" s="157">
        <v>1</v>
      </c>
      <c r="M198" s="157">
        <v>146</v>
      </c>
      <c r="N198" s="157"/>
      <c r="O198" s="157"/>
      <c r="P198" s="207"/>
      <c r="Q198" s="157">
        <v>28.15</v>
      </c>
      <c r="R198" s="214"/>
      <c r="S198" s="207">
        <f t="shared" si="10"/>
        <v>2432019.25</v>
      </c>
      <c r="T198" s="157"/>
      <c r="U198" s="157"/>
      <c r="V198" s="207"/>
      <c r="W198" s="207">
        <f t="shared" si="12"/>
        <v>2432019.25</v>
      </c>
      <c r="X198" s="208"/>
    </row>
    <row r="199" spans="1:24" s="193" customFormat="1" x14ac:dyDescent="0.3">
      <c r="A199" s="157">
        <v>187</v>
      </c>
      <c r="B199" s="158" t="s">
        <v>727</v>
      </c>
      <c r="C199" s="158" t="s">
        <v>641</v>
      </c>
      <c r="D199" s="158" t="s">
        <v>728</v>
      </c>
      <c r="E199" s="157" t="s">
        <v>32</v>
      </c>
      <c r="F199" s="161">
        <v>8512</v>
      </c>
      <c r="G199" s="157" t="s">
        <v>729</v>
      </c>
      <c r="H199" s="157" t="s">
        <v>415</v>
      </c>
      <c r="I199" s="157">
        <v>56.3</v>
      </c>
      <c r="J199" s="157">
        <v>0</v>
      </c>
      <c r="K199" s="157">
        <v>0</v>
      </c>
      <c r="L199" s="157">
        <v>1</v>
      </c>
      <c r="M199" s="157">
        <v>137</v>
      </c>
      <c r="N199" s="157"/>
      <c r="O199" s="157"/>
      <c r="P199" s="207"/>
      <c r="Q199" s="157">
        <v>56.3</v>
      </c>
      <c r="R199" s="214"/>
      <c r="S199" s="207">
        <f t="shared" si="10"/>
        <v>4864038.5</v>
      </c>
      <c r="T199" s="157"/>
      <c r="U199" s="157"/>
      <c r="V199" s="207"/>
      <c r="W199" s="207">
        <f t="shared" si="12"/>
        <v>4864038.5</v>
      </c>
      <c r="X199" s="208"/>
    </row>
    <row r="200" spans="1:24" s="193" customFormat="1" x14ac:dyDescent="0.3">
      <c r="A200" s="157">
        <v>188</v>
      </c>
      <c r="B200" s="158" t="s">
        <v>722</v>
      </c>
      <c r="C200" s="158"/>
      <c r="D200" s="158" t="s">
        <v>723</v>
      </c>
      <c r="E200" s="157" t="s">
        <v>32</v>
      </c>
      <c r="F200" s="161">
        <v>8512</v>
      </c>
      <c r="G200" s="157" t="s">
        <v>724</v>
      </c>
      <c r="H200" s="157" t="s">
        <v>415</v>
      </c>
      <c r="I200" s="157">
        <v>56.2</v>
      </c>
      <c r="J200" s="157">
        <v>0</v>
      </c>
      <c r="K200" s="157">
        <v>0</v>
      </c>
      <c r="L200" s="157">
        <v>1</v>
      </c>
      <c r="M200" s="157">
        <v>135</v>
      </c>
      <c r="N200" s="157"/>
      <c r="O200" s="157"/>
      <c r="P200" s="207"/>
      <c r="Q200" s="157">
        <v>56.3</v>
      </c>
      <c r="R200" s="214"/>
      <c r="S200" s="207">
        <f t="shared" si="10"/>
        <v>4864038.5</v>
      </c>
      <c r="T200" s="157"/>
      <c r="U200" s="157"/>
      <c r="V200" s="207"/>
      <c r="W200" s="207">
        <f t="shared" si="12"/>
        <v>4864038.5</v>
      </c>
      <c r="X200" s="208"/>
    </row>
    <row r="201" spans="1:24" s="193" customFormat="1" x14ac:dyDescent="0.3">
      <c r="A201" s="157">
        <v>189</v>
      </c>
      <c r="B201" s="158" t="s">
        <v>1027</v>
      </c>
      <c r="C201" s="158" t="s">
        <v>1028</v>
      </c>
      <c r="D201" s="158" t="s">
        <v>1029</v>
      </c>
      <c r="E201" s="157" t="s">
        <v>32</v>
      </c>
      <c r="F201" s="161">
        <v>8512</v>
      </c>
      <c r="G201" s="157" t="s">
        <v>1026</v>
      </c>
      <c r="H201" s="157" t="s">
        <v>415</v>
      </c>
      <c r="I201" s="157">
        <v>59</v>
      </c>
      <c r="J201" s="157">
        <v>0</v>
      </c>
      <c r="K201" s="157">
        <v>0</v>
      </c>
      <c r="L201" s="157">
        <v>74</v>
      </c>
      <c r="M201" s="157">
        <v>10</v>
      </c>
      <c r="N201" s="157"/>
      <c r="O201" s="157"/>
      <c r="P201" s="207"/>
      <c r="Q201" s="157">
        <v>59</v>
      </c>
      <c r="R201" s="214"/>
      <c r="S201" s="207">
        <f t="shared" si="10"/>
        <v>5097305</v>
      </c>
      <c r="T201" s="157"/>
      <c r="U201" s="157"/>
      <c r="V201" s="207"/>
      <c r="W201" s="207">
        <f t="shared" si="12"/>
        <v>5097305</v>
      </c>
      <c r="X201" s="208"/>
    </row>
    <row r="202" spans="1:24" s="193" customFormat="1" x14ac:dyDescent="0.3">
      <c r="A202" s="157">
        <v>190</v>
      </c>
      <c r="B202" s="158"/>
      <c r="C202" s="158"/>
      <c r="D202" s="158"/>
      <c r="E202" s="157" t="s">
        <v>32</v>
      </c>
      <c r="F202" s="161">
        <v>8512</v>
      </c>
      <c r="G202" s="181" t="s">
        <v>416</v>
      </c>
      <c r="H202" s="157" t="s">
        <v>45</v>
      </c>
      <c r="I202" s="157">
        <v>12</v>
      </c>
      <c r="J202" s="157">
        <v>12</v>
      </c>
      <c r="K202" s="157">
        <v>12</v>
      </c>
      <c r="L202" s="157">
        <v>8</v>
      </c>
      <c r="M202" s="157">
        <v>239</v>
      </c>
      <c r="N202" s="157">
        <v>1.2</v>
      </c>
      <c r="O202" s="157"/>
      <c r="P202" s="207">
        <f>+N202*O9</f>
        <v>38156.400000000001</v>
      </c>
      <c r="Q202" s="157"/>
      <c r="R202" s="157"/>
      <c r="S202" s="207">
        <f t="shared" si="10"/>
        <v>0</v>
      </c>
      <c r="T202" s="157"/>
      <c r="U202" s="157"/>
      <c r="V202" s="207">
        <f t="shared" si="11"/>
        <v>0</v>
      </c>
      <c r="W202" s="207">
        <f t="shared" si="12"/>
        <v>38156.400000000001</v>
      </c>
      <c r="X202" s="208"/>
    </row>
    <row r="203" spans="1:24" s="193" customFormat="1" x14ac:dyDescent="0.3">
      <c r="A203" s="157">
        <v>191</v>
      </c>
      <c r="B203" s="273" t="s">
        <v>35</v>
      </c>
      <c r="C203" s="274"/>
      <c r="D203" s="275"/>
      <c r="E203" s="157" t="s">
        <v>32</v>
      </c>
      <c r="F203" s="161">
        <v>8512</v>
      </c>
      <c r="G203" s="181" t="s">
        <v>417</v>
      </c>
      <c r="H203" s="157" t="s">
        <v>235</v>
      </c>
      <c r="I203" s="157">
        <v>274.17</v>
      </c>
      <c r="J203" s="157">
        <v>274.17</v>
      </c>
      <c r="K203" s="157">
        <v>0</v>
      </c>
      <c r="L203" s="157">
        <v>8</v>
      </c>
      <c r="M203" s="157">
        <v>240</v>
      </c>
      <c r="N203" s="157">
        <v>50.4</v>
      </c>
      <c r="O203" s="157"/>
      <c r="P203" s="207">
        <v>0</v>
      </c>
      <c r="Q203" s="157"/>
      <c r="R203" s="157"/>
      <c r="S203" s="207">
        <f t="shared" si="10"/>
        <v>0</v>
      </c>
      <c r="T203" s="157"/>
      <c r="U203" s="157"/>
      <c r="V203" s="207">
        <f t="shared" si="11"/>
        <v>0</v>
      </c>
      <c r="W203" s="207">
        <f t="shared" si="12"/>
        <v>0</v>
      </c>
      <c r="X203" s="208"/>
    </row>
    <row r="204" spans="1:24" s="193" customFormat="1" x14ac:dyDescent="0.3">
      <c r="A204" s="157">
        <v>192</v>
      </c>
      <c r="B204" s="158" t="s">
        <v>418</v>
      </c>
      <c r="C204" s="158"/>
      <c r="D204" s="158"/>
      <c r="E204" s="157" t="s">
        <v>32</v>
      </c>
      <c r="F204" s="161">
        <v>8512</v>
      </c>
      <c r="G204" s="181" t="s">
        <v>419</v>
      </c>
      <c r="H204" s="157" t="s">
        <v>408</v>
      </c>
      <c r="I204" s="157">
        <v>446</v>
      </c>
      <c r="J204" s="157">
        <v>446</v>
      </c>
      <c r="K204" s="157">
        <v>351</v>
      </c>
      <c r="L204" s="157">
        <v>3</v>
      </c>
      <c r="M204" s="157">
        <v>215</v>
      </c>
      <c r="N204" s="157">
        <v>197</v>
      </c>
      <c r="O204" s="157"/>
      <c r="P204" s="207">
        <f>N204*$O$9</f>
        <v>6264009</v>
      </c>
      <c r="Q204" s="157"/>
      <c r="R204" s="157"/>
      <c r="S204" s="207">
        <f t="shared" si="10"/>
        <v>0</v>
      </c>
      <c r="T204" s="157"/>
      <c r="U204" s="157"/>
      <c r="V204" s="207">
        <f t="shared" si="11"/>
        <v>0</v>
      </c>
      <c r="W204" s="207">
        <f t="shared" si="12"/>
        <v>6264009</v>
      </c>
      <c r="X204" s="208"/>
    </row>
    <row r="205" spans="1:24" s="193" customFormat="1" ht="62.4" x14ac:dyDescent="0.3">
      <c r="A205" s="157">
        <v>193</v>
      </c>
      <c r="B205" s="208" t="s">
        <v>942</v>
      </c>
      <c r="C205" s="208" t="s">
        <v>943</v>
      </c>
      <c r="D205" s="208" t="s">
        <v>944</v>
      </c>
      <c r="E205" s="157" t="s">
        <v>32</v>
      </c>
      <c r="F205" s="161">
        <v>8512</v>
      </c>
      <c r="G205" s="181" t="s">
        <v>712</v>
      </c>
      <c r="H205" s="157" t="s">
        <v>415</v>
      </c>
      <c r="I205" s="157">
        <v>49.73</v>
      </c>
      <c r="J205" s="157">
        <v>0</v>
      </c>
      <c r="K205" s="157">
        <v>0</v>
      </c>
      <c r="L205" s="157">
        <v>3</v>
      </c>
      <c r="M205" s="157">
        <v>217</v>
      </c>
      <c r="N205" s="157"/>
      <c r="O205" s="157"/>
      <c r="P205" s="207"/>
      <c r="Q205" s="157">
        <v>49.73</v>
      </c>
      <c r="R205" s="214"/>
      <c r="S205" s="207">
        <f t="shared" ref="S205:S247" si="14">Q205*$R$9</f>
        <v>4296423.3499999996</v>
      </c>
      <c r="T205" s="157"/>
      <c r="U205" s="157"/>
      <c r="V205" s="207"/>
      <c r="W205" s="207">
        <f t="shared" ref="W205:W247" si="15">P205+S205+$V$10</f>
        <v>4296423.3499999996</v>
      </c>
      <c r="X205" s="208"/>
    </row>
    <row r="206" spans="1:24" s="193" customFormat="1" x14ac:dyDescent="0.3">
      <c r="A206" s="157">
        <v>194</v>
      </c>
      <c r="B206" s="158" t="s">
        <v>713</v>
      </c>
      <c r="C206" s="158" t="s">
        <v>714</v>
      </c>
      <c r="D206" s="158" t="s">
        <v>715</v>
      </c>
      <c r="E206" s="157" t="s">
        <v>32</v>
      </c>
      <c r="F206" s="161">
        <v>8512</v>
      </c>
      <c r="G206" s="181" t="s">
        <v>716</v>
      </c>
      <c r="H206" s="157" t="s">
        <v>415</v>
      </c>
      <c r="I206" s="157">
        <v>49.73</v>
      </c>
      <c r="J206" s="157">
        <v>0</v>
      </c>
      <c r="K206" s="157">
        <v>0</v>
      </c>
      <c r="L206" s="157">
        <v>3</v>
      </c>
      <c r="M206" s="157">
        <v>218</v>
      </c>
      <c r="N206" s="157"/>
      <c r="O206" s="157"/>
      <c r="P206" s="207"/>
      <c r="Q206" s="157">
        <v>49.73</v>
      </c>
      <c r="R206" s="214"/>
      <c r="S206" s="207">
        <f t="shared" si="14"/>
        <v>4296423.3499999996</v>
      </c>
      <c r="T206" s="157"/>
      <c r="U206" s="157"/>
      <c r="V206" s="207"/>
      <c r="W206" s="207">
        <f t="shared" si="15"/>
        <v>4296423.3499999996</v>
      </c>
      <c r="X206" s="208"/>
    </row>
    <row r="207" spans="1:24" s="193" customFormat="1" x14ac:dyDescent="0.3">
      <c r="A207" s="157">
        <v>195</v>
      </c>
      <c r="B207" s="158" t="s">
        <v>127</v>
      </c>
      <c r="C207" s="158"/>
      <c r="D207" s="158" t="s">
        <v>720</v>
      </c>
      <c r="E207" s="157" t="s">
        <v>32</v>
      </c>
      <c r="F207" s="161">
        <v>8512</v>
      </c>
      <c r="G207" s="181" t="s">
        <v>721</v>
      </c>
      <c r="H207" s="157" t="s">
        <v>415</v>
      </c>
      <c r="I207" s="157">
        <v>49.73</v>
      </c>
      <c r="J207" s="157">
        <v>0</v>
      </c>
      <c r="K207" s="157">
        <v>0</v>
      </c>
      <c r="L207" s="157">
        <v>3</v>
      </c>
      <c r="M207" s="157">
        <v>223</v>
      </c>
      <c r="N207" s="157"/>
      <c r="O207" s="157"/>
      <c r="P207" s="207"/>
      <c r="Q207" s="157">
        <v>49.73</v>
      </c>
      <c r="R207" s="214"/>
      <c r="S207" s="207">
        <f t="shared" si="14"/>
        <v>4296423.3499999996</v>
      </c>
      <c r="T207" s="157"/>
      <c r="U207" s="157"/>
      <c r="V207" s="207"/>
      <c r="W207" s="207">
        <f t="shared" si="15"/>
        <v>4296423.3499999996</v>
      </c>
      <c r="X207" s="208"/>
    </row>
    <row r="208" spans="1:24" s="193" customFormat="1" ht="31.2" x14ac:dyDescent="0.3">
      <c r="A208" s="157">
        <v>196</v>
      </c>
      <c r="B208" s="208" t="s">
        <v>945</v>
      </c>
      <c r="C208" s="208" t="s">
        <v>946</v>
      </c>
      <c r="D208" s="208" t="s">
        <v>947</v>
      </c>
      <c r="E208" s="157" t="s">
        <v>32</v>
      </c>
      <c r="F208" s="161">
        <v>8512</v>
      </c>
      <c r="G208" s="181" t="s">
        <v>711</v>
      </c>
      <c r="H208" s="157" t="s">
        <v>415</v>
      </c>
      <c r="I208" s="157">
        <v>47.23</v>
      </c>
      <c r="J208" s="157">
        <v>0</v>
      </c>
      <c r="K208" s="157">
        <v>0</v>
      </c>
      <c r="L208" s="157">
        <v>3</v>
      </c>
      <c r="M208" s="157">
        <v>216</v>
      </c>
      <c r="N208" s="157"/>
      <c r="O208" s="157"/>
      <c r="P208" s="207"/>
      <c r="Q208" s="157">
        <v>49.73</v>
      </c>
      <c r="R208" s="214"/>
      <c r="S208" s="207">
        <f t="shared" si="14"/>
        <v>4296423.3499999996</v>
      </c>
      <c r="T208" s="157"/>
      <c r="U208" s="157"/>
      <c r="V208" s="207"/>
      <c r="W208" s="207">
        <f t="shared" si="15"/>
        <v>4296423.3499999996</v>
      </c>
      <c r="X208" s="208"/>
    </row>
    <row r="209" spans="1:24" s="193" customFormat="1" ht="31.2" x14ac:dyDescent="0.3">
      <c r="A209" s="157">
        <v>197</v>
      </c>
      <c r="B209" s="208" t="s">
        <v>948</v>
      </c>
      <c r="C209" s="208" t="s">
        <v>949</v>
      </c>
      <c r="D209" s="208" t="s">
        <v>950</v>
      </c>
      <c r="E209" s="157" t="s">
        <v>32</v>
      </c>
      <c r="F209" s="161">
        <v>8512</v>
      </c>
      <c r="G209" s="181" t="s">
        <v>717</v>
      </c>
      <c r="H209" s="157" t="s">
        <v>415</v>
      </c>
      <c r="I209" s="157">
        <v>49.73</v>
      </c>
      <c r="J209" s="157">
        <v>0</v>
      </c>
      <c r="K209" s="157">
        <v>0</v>
      </c>
      <c r="L209" s="157">
        <v>3</v>
      </c>
      <c r="M209" s="157">
        <v>219</v>
      </c>
      <c r="N209" s="157"/>
      <c r="O209" s="157"/>
      <c r="P209" s="207"/>
      <c r="Q209" s="157">
        <v>49.73</v>
      </c>
      <c r="R209" s="214"/>
      <c r="S209" s="207">
        <f t="shared" si="14"/>
        <v>4296423.3499999996</v>
      </c>
      <c r="T209" s="157"/>
      <c r="U209" s="157"/>
      <c r="V209" s="207"/>
      <c r="W209" s="207">
        <f t="shared" si="15"/>
        <v>4296423.3499999996</v>
      </c>
      <c r="X209" s="208"/>
    </row>
    <row r="210" spans="1:24" s="193" customFormat="1" x14ac:dyDescent="0.3">
      <c r="A210" s="157">
        <v>198</v>
      </c>
      <c r="B210" s="158" t="s">
        <v>718</v>
      </c>
      <c r="C210" s="158"/>
      <c r="D210" s="158" t="s">
        <v>378</v>
      </c>
      <c r="E210" s="157" t="s">
        <v>32</v>
      </c>
      <c r="F210" s="161">
        <v>8512</v>
      </c>
      <c r="G210" s="181" t="s">
        <v>719</v>
      </c>
      <c r="H210" s="157" t="s">
        <v>415</v>
      </c>
      <c r="I210" s="157">
        <v>49.73</v>
      </c>
      <c r="J210" s="157">
        <v>0</v>
      </c>
      <c r="K210" s="157">
        <v>0</v>
      </c>
      <c r="L210" s="157">
        <v>3</v>
      </c>
      <c r="M210" s="157">
        <v>221</v>
      </c>
      <c r="N210" s="157"/>
      <c r="O210" s="157"/>
      <c r="P210" s="207"/>
      <c r="Q210" s="157">
        <v>49.73</v>
      </c>
      <c r="R210" s="214"/>
      <c r="S210" s="207">
        <f t="shared" si="14"/>
        <v>4296423.3499999996</v>
      </c>
      <c r="T210" s="157"/>
      <c r="U210" s="157"/>
      <c r="V210" s="207"/>
      <c r="W210" s="207">
        <f t="shared" si="15"/>
        <v>4296423.3499999996</v>
      </c>
      <c r="X210" s="208"/>
    </row>
    <row r="211" spans="1:24" s="193" customFormat="1" ht="31.2" x14ac:dyDescent="0.3">
      <c r="A211" s="157">
        <v>199</v>
      </c>
      <c r="B211" s="235" t="s">
        <v>35</v>
      </c>
      <c r="C211" s="236"/>
      <c r="D211" s="237"/>
      <c r="E211" s="157" t="s">
        <v>32</v>
      </c>
      <c r="F211" s="161">
        <v>8512</v>
      </c>
      <c r="G211" s="181" t="s">
        <v>420</v>
      </c>
      <c r="H211" s="157" t="s">
        <v>45</v>
      </c>
      <c r="I211" s="157">
        <v>20.9</v>
      </c>
      <c r="J211" s="157">
        <v>20.9</v>
      </c>
      <c r="K211" s="157">
        <v>0</v>
      </c>
      <c r="L211" s="157">
        <v>32</v>
      </c>
      <c r="M211" s="157">
        <v>15</v>
      </c>
      <c r="N211" s="157">
        <v>9.9</v>
      </c>
      <c r="O211" s="157"/>
      <c r="P211" s="207"/>
      <c r="Q211" s="157">
        <v>0</v>
      </c>
      <c r="R211" s="157"/>
      <c r="S211" s="207">
        <f t="shared" si="14"/>
        <v>0</v>
      </c>
      <c r="T211" s="157"/>
      <c r="U211" s="157"/>
      <c r="V211" s="207">
        <f t="shared" ref="V211:V247" si="16">T211*$U$9</f>
        <v>0</v>
      </c>
      <c r="W211" s="207">
        <f t="shared" si="15"/>
        <v>0</v>
      </c>
      <c r="X211" s="211" t="s">
        <v>594</v>
      </c>
    </row>
    <row r="212" spans="1:24" s="193" customFormat="1" ht="31.2" x14ac:dyDescent="0.3">
      <c r="A212" s="157">
        <v>200</v>
      </c>
      <c r="B212" s="235" t="s">
        <v>35</v>
      </c>
      <c r="C212" s="236"/>
      <c r="D212" s="237"/>
      <c r="E212" s="157" t="s">
        <v>32</v>
      </c>
      <c r="F212" s="161">
        <v>8512</v>
      </c>
      <c r="G212" s="181" t="s">
        <v>421</v>
      </c>
      <c r="H212" s="157" t="s">
        <v>45</v>
      </c>
      <c r="I212" s="157">
        <v>40.75</v>
      </c>
      <c r="J212" s="157">
        <v>40.75</v>
      </c>
      <c r="K212" s="157">
        <v>0</v>
      </c>
      <c r="L212" s="157">
        <v>31</v>
      </c>
      <c r="M212" s="157">
        <v>219</v>
      </c>
      <c r="N212" s="157">
        <v>23.5</v>
      </c>
      <c r="O212" s="157"/>
      <c r="P212" s="207"/>
      <c r="Q212" s="157">
        <v>0</v>
      </c>
      <c r="R212" s="157"/>
      <c r="S212" s="207">
        <f t="shared" si="14"/>
        <v>0</v>
      </c>
      <c r="T212" s="157"/>
      <c r="U212" s="157"/>
      <c r="V212" s="207">
        <f t="shared" si="16"/>
        <v>0</v>
      </c>
      <c r="W212" s="207">
        <f t="shared" si="15"/>
        <v>0</v>
      </c>
      <c r="X212" s="208" t="s">
        <v>576</v>
      </c>
    </row>
    <row r="213" spans="1:24" s="193" customFormat="1" x14ac:dyDescent="0.3">
      <c r="A213" s="157">
        <v>201</v>
      </c>
      <c r="B213" s="158"/>
      <c r="C213" s="158"/>
      <c r="D213" s="158"/>
      <c r="E213" s="157" t="s">
        <v>32</v>
      </c>
      <c r="F213" s="161">
        <v>8512</v>
      </c>
      <c r="G213" s="181" t="s">
        <v>422</v>
      </c>
      <c r="H213" s="157" t="s">
        <v>45</v>
      </c>
      <c r="I213" s="157"/>
      <c r="J213" s="157"/>
      <c r="K213" s="157"/>
      <c r="L213" s="157">
        <v>31</v>
      </c>
      <c r="M213" s="157">
        <v>218</v>
      </c>
      <c r="N213" s="157">
        <v>10.1</v>
      </c>
      <c r="O213" s="157"/>
      <c r="P213" s="207">
        <f>+N213*O9</f>
        <v>321149.7</v>
      </c>
      <c r="Q213" s="157"/>
      <c r="R213" s="157"/>
      <c r="S213" s="207"/>
      <c r="T213" s="157"/>
      <c r="U213" s="157"/>
      <c r="V213" s="207">
        <f t="shared" si="16"/>
        <v>0</v>
      </c>
      <c r="W213" s="207">
        <f t="shared" si="15"/>
        <v>321149.7</v>
      </c>
      <c r="X213" s="208" t="s">
        <v>577</v>
      </c>
    </row>
    <row r="214" spans="1:24" s="193" customFormat="1" x14ac:dyDescent="0.3">
      <c r="A214" s="157">
        <v>202</v>
      </c>
      <c r="B214" s="158" t="s">
        <v>423</v>
      </c>
      <c r="C214" s="158" t="s">
        <v>424</v>
      </c>
      <c r="D214" s="158" t="s">
        <v>425</v>
      </c>
      <c r="E214" s="157" t="s">
        <v>32</v>
      </c>
      <c r="F214" s="161">
        <v>8512</v>
      </c>
      <c r="G214" s="157" t="s">
        <v>426</v>
      </c>
      <c r="H214" s="157" t="s">
        <v>45</v>
      </c>
      <c r="I214" s="157">
        <v>250</v>
      </c>
      <c r="J214" s="157">
        <v>250</v>
      </c>
      <c r="K214" s="157">
        <v>49.3</v>
      </c>
      <c r="L214" s="157">
        <v>32</v>
      </c>
      <c r="M214" s="157">
        <v>51</v>
      </c>
      <c r="N214" s="157">
        <v>3</v>
      </c>
      <c r="O214" s="157"/>
      <c r="P214" s="207">
        <f t="shared" ref="P214:P243" si="17">N214*$O$9</f>
        <v>95391</v>
      </c>
      <c r="Q214" s="157">
        <v>0</v>
      </c>
      <c r="R214" s="157"/>
      <c r="S214" s="207">
        <f t="shared" si="14"/>
        <v>0</v>
      </c>
      <c r="T214" s="157"/>
      <c r="U214" s="157"/>
      <c r="V214" s="207">
        <f t="shared" si="16"/>
        <v>0</v>
      </c>
      <c r="W214" s="207">
        <f t="shared" si="15"/>
        <v>95391</v>
      </c>
      <c r="X214" s="208"/>
    </row>
    <row r="215" spans="1:24" s="193" customFormat="1" x14ac:dyDescent="0.3">
      <c r="A215" s="157">
        <v>203</v>
      </c>
      <c r="B215" s="158" t="s">
        <v>35</v>
      </c>
      <c r="C215" s="158" t="s">
        <v>1126</v>
      </c>
      <c r="D215" s="158"/>
      <c r="E215" s="157" t="s">
        <v>32</v>
      </c>
      <c r="F215" s="161">
        <v>8512</v>
      </c>
      <c r="G215" s="157" t="s">
        <v>427</v>
      </c>
      <c r="H215" s="157" t="s">
        <v>123</v>
      </c>
      <c r="I215" s="157">
        <v>563.88</v>
      </c>
      <c r="J215" s="157">
        <v>563.88</v>
      </c>
      <c r="K215" s="157"/>
      <c r="L215" s="157">
        <v>31</v>
      </c>
      <c r="M215" s="157">
        <v>216</v>
      </c>
      <c r="N215" s="157"/>
      <c r="O215" s="157"/>
      <c r="P215" s="207">
        <v>0</v>
      </c>
      <c r="Q215" s="157">
        <v>0</v>
      </c>
      <c r="R215" s="157"/>
      <c r="S215" s="207">
        <f t="shared" si="14"/>
        <v>0</v>
      </c>
      <c r="T215" s="157"/>
      <c r="U215" s="157"/>
      <c r="V215" s="207">
        <f t="shared" si="16"/>
        <v>0</v>
      </c>
      <c r="W215" s="207">
        <f t="shared" si="15"/>
        <v>0</v>
      </c>
      <c r="X215" s="208"/>
    </row>
    <row r="216" spans="1:24" s="193" customFormat="1" x14ac:dyDescent="0.3">
      <c r="A216" s="157">
        <v>204</v>
      </c>
      <c r="B216" s="158" t="s">
        <v>35</v>
      </c>
      <c r="C216" s="158"/>
      <c r="D216" s="158"/>
      <c r="E216" s="157" t="s">
        <v>32</v>
      </c>
      <c r="F216" s="161">
        <v>8512</v>
      </c>
      <c r="G216" s="181" t="s">
        <v>428</v>
      </c>
      <c r="H216" s="157" t="s">
        <v>36</v>
      </c>
      <c r="I216" s="157">
        <v>812.58</v>
      </c>
      <c r="J216" s="157">
        <v>812.58</v>
      </c>
      <c r="K216" s="157">
        <v>0</v>
      </c>
      <c r="L216" s="157">
        <v>8</v>
      </c>
      <c r="M216" s="157">
        <v>243</v>
      </c>
      <c r="N216" s="157">
        <v>14.6</v>
      </c>
      <c r="O216" s="157"/>
      <c r="P216" s="207">
        <v>0</v>
      </c>
      <c r="Q216" s="157">
        <v>0</v>
      </c>
      <c r="R216" s="157"/>
      <c r="S216" s="207">
        <f t="shared" si="14"/>
        <v>0</v>
      </c>
      <c r="T216" s="157"/>
      <c r="U216" s="157"/>
      <c r="V216" s="207">
        <f t="shared" si="16"/>
        <v>0</v>
      </c>
      <c r="W216" s="207">
        <f t="shared" si="15"/>
        <v>0</v>
      </c>
      <c r="X216" s="208"/>
    </row>
    <row r="217" spans="1:24" s="193" customFormat="1" x14ac:dyDescent="0.3">
      <c r="A217" s="157">
        <v>205</v>
      </c>
      <c r="B217" s="158" t="s">
        <v>35</v>
      </c>
      <c r="C217" s="158"/>
      <c r="D217" s="158"/>
      <c r="E217" s="157" t="s">
        <v>32</v>
      </c>
      <c r="F217" s="161">
        <v>8512</v>
      </c>
      <c r="G217" s="181" t="s">
        <v>430</v>
      </c>
      <c r="H217" s="157" t="s">
        <v>36</v>
      </c>
      <c r="I217" s="157">
        <v>258.86</v>
      </c>
      <c r="J217" s="157">
        <v>258.86</v>
      </c>
      <c r="K217" s="157">
        <v>0</v>
      </c>
      <c r="L217" s="157">
        <v>15</v>
      </c>
      <c r="M217" s="157">
        <v>120</v>
      </c>
      <c r="N217" s="157">
        <v>36.6</v>
      </c>
      <c r="O217" s="157"/>
      <c r="P217" s="207">
        <v>0</v>
      </c>
      <c r="Q217" s="157">
        <v>0</v>
      </c>
      <c r="R217" s="157"/>
      <c r="S217" s="207">
        <f t="shared" si="14"/>
        <v>0</v>
      </c>
      <c r="T217" s="157"/>
      <c r="U217" s="157"/>
      <c r="V217" s="207">
        <f t="shared" si="16"/>
        <v>0</v>
      </c>
      <c r="W217" s="207">
        <f t="shared" si="15"/>
        <v>0</v>
      </c>
      <c r="X217" s="208"/>
    </row>
    <row r="218" spans="1:24" s="193" customFormat="1" x14ac:dyDescent="0.3">
      <c r="A218" s="157">
        <v>206</v>
      </c>
      <c r="B218" s="158" t="s">
        <v>431</v>
      </c>
      <c r="C218" s="158"/>
      <c r="D218" s="158"/>
      <c r="E218" s="157" t="s">
        <v>32</v>
      </c>
      <c r="F218" s="161">
        <v>8512</v>
      </c>
      <c r="G218" s="157" t="s">
        <v>432</v>
      </c>
      <c r="H218" s="157" t="s">
        <v>408</v>
      </c>
      <c r="I218" s="157">
        <v>233.68</v>
      </c>
      <c r="J218" s="157">
        <v>233.68</v>
      </c>
      <c r="K218" s="157">
        <v>177.56</v>
      </c>
      <c r="L218" s="157">
        <v>21</v>
      </c>
      <c r="M218" s="157">
        <v>204</v>
      </c>
      <c r="N218" s="157">
        <v>69.400000000000006</v>
      </c>
      <c r="O218" s="157"/>
      <c r="P218" s="207">
        <f>N218*$O$9</f>
        <v>2206711.8000000003</v>
      </c>
      <c r="Q218" s="157">
        <v>0</v>
      </c>
      <c r="R218" s="157"/>
      <c r="S218" s="207">
        <f t="shared" si="14"/>
        <v>0</v>
      </c>
      <c r="T218" s="157"/>
      <c r="U218" s="157"/>
      <c r="V218" s="207">
        <f t="shared" si="16"/>
        <v>0</v>
      </c>
      <c r="W218" s="207">
        <f t="shared" si="15"/>
        <v>2206711.8000000003</v>
      </c>
      <c r="X218" s="208"/>
    </row>
    <row r="219" spans="1:24" s="193" customFormat="1" ht="62.4" x14ac:dyDescent="0.3">
      <c r="A219" s="157">
        <v>207</v>
      </c>
      <c r="B219" s="208" t="s">
        <v>951</v>
      </c>
      <c r="C219" s="208" t="s">
        <v>952</v>
      </c>
      <c r="D219" s="208" t="s">
        <v>953</v>
      </c>
      <c r="E219" s="157" t="s">
        <v>32</v>
      </c>
      <c r="F219" s="161">
        <v>8512</v>
      </c>
      <c r="G219" s="157" t="s">
        <v>799</v>
      </c>
      <c r="H219" s="157" t="s">
        <v>415</v>
      </c>
      <c r="I219" s="157">
        <v>49.91</v>
      </c>
      <c r="J219" s="157">
        <v>0</v>
      </c>
      <c r="K219" s="157">
        <v>0</v>
      </c>
      <c r="L219" s="157">
        <v>21</v>
      </c>
      <c r="M219" s="157">
        <v>208</v>
      </c>
      <c r="N219" s="157"/>
      <c r="O219" s="157"/>
      <c r="P219" s="207"/>
      <c r="Q219" s="157">
        <v>49.1</v>
      </c>
      <c r="R219" s="214"/>
      <c r="S219" s="207">
        <f t="shared" si="14"/>
        <v>4241994.5</v>
      </c>
      <c r="T219" s="157"/>
      <c r="U219" s="157"/>
      <c r="V219" s="207"/>
      <c r="W219" s="207">
        <f t="shared" si="15"/>
        <v>4241994.5</v>
      </c>
      <c r="X219" s="208"/>
    </row>
    <row r="220" spans="1:24" s="193" customFormat="1" ht="46.8" x14ac:dyDescent="0.3">
      <c r="A220" s="157">
        <v>208</v>
      </c>
      <c r="B220" s="208" t="s">
        <v>954</v>
      </c>
      <c r="C220" s="208" t="s">
        <v>955</v>
      </c>
      <c r="D220" s="208" t="s">
        <v>956</v>
      </c>
      <c r="E220" s="157" t="s">
        <v>32</v>
      </c>
      <c r="F220" s="161">
        <v>8512</v>
      </c>
      <c r="G220" s="157" t="s">
        <v>796</v>
      </c>
      <c r="H220" s="157" t="s">
        <v>415</v>
      </c>
      <c r="I220" s="157">
        <v>46.72</v>
      </c>
      <c r="J220" s="157">
        <v>0</v>
      </c>
      <c r="K220" s="157">
        <v>0</v>
      </c>
      <c r="L220" s="157">
        <v>21</v>
      </c>
      <c r="M220" s="157">
        <v>209</v>
      </c>
      <c r="N220" s="157"/>
      <c r="O220" s="157"/>
      <c r="P220" s="207"/>
      <c r="Q220" s="157">
        <v>46.72</v>
      </c>
      <c r="R220" s="214"/>
      <c r="S220" s="207">
        <f t="shared" si="14"/>
        <v>4036374.4</v>
      </c>
      <c r="T220" s="157"/>
      <c r="U220" s="157"/>
      <c r="V220" s="207"/>
      <c r="W220" s="207">
        <f t="shared" si="15"/>
        <v>4036374.4</v>
      </c>
      <c r="X220" s="208"/>
    </row>
    <row r="221" spans="1:24" s="193" customFormat="1" ht="31.2" x14ac:dyDescent="0.3">
      <c r="A221" s="157">
        <v>209</v>
      </c>
      <c r="B221" s="208" t="s">
        <v>957</v>
      </c>
      <c r="C221" s="208" t="s">
        <v>958</v>
      </c>
      <c r="D221" s="208" t="s">
        <v>959</v>
      </c>
      <c r="E221" s="157" t="s">
        <v>32</v>
      </c>
      <c r="F221" s="161">
        <v>8512</v>
      </c>
      <c r="G221" s="157" t="s">
        <v>796</v>
      </c>
      <c r="H221" s="157" t="s">
        <v>415</v>
      </c>
      <c r="I221" s="157">
        <v>41.9</v>
      </c>
      <c r="J221" s="157">
        <v>0</v>
      </c>
      <c r="K221" s="157">
        <v>0</v>
      </c>
      <c r="L221" s="157">
        <v>72</v>
      </c>
      <c r="M221" s="157">
        <v>167</v>
      </c>
      <c r="N221" s="157"/>
      <c r="O221" s="157"/>
      <c r="P221" s="207"/>
      <c r="Q221" s="157">
        <v>41.9</v>
      </c>
      <c r="R221" s="214"/>
      <c r="S221" s="207">
        <f t="shared" si="14"/>
        <v>3619950.5</v>
      </c>
      <c r="T221" s="157"/>
      <c r="U221" s="157"/>
      <c r="V221" s="207"/>
      <c r="W221" s="207">
        <f t="shared" si="15"/>
        <v>3619950.5</v>
      </c>
      <c r="X221" s="208"/>
    </row>
    <row r="222" spans="1:24" s="193" customFormat="1" ht="31.2" x14ac:dyDescent="0.3">
      <c r="A222" s="157">
        <v>210</v>
      </c>
      <c r="B222" s="208" t="s">
        <v>960</v>
      </c>
      <c r="C222" s="208" t="s">
        <v>961</v>
      </c>
      <c r="D222" s="208" t="s">
        <v>962</v>
      </c>
      <c r="E222" s="157" t="s">
        <v>32</v>
      </c>
      <c r="F222" s="161">
        <v>8512</v>
      </c>
      <c r="G222" s="157" t="s">
        <v>797</v>
      </c>
      <c r="H222" s="157" t="s">
        <v>415</v>
      </c>
      <c r="I222" s="157">
        <v>49.91</v>
      </c>
      <c r="J222" s="157">
        <v>0</v>
      </c>
      <c r="K222" s="157">
        <v>0</v>
      </c>
      <c r="L222" s="157">
        <v>21</v>
      </c>
      <c r="M222" s="157">
        <v>210</v>
      </c>
      <c r="N222" s="157"/>
      <c r="O222" s="157"/>
      <c r="P222" s="207"/>
      <c r="Q222" s="157">
        <v>49.91</v>
      </c>
      <c r="R222" s="214"/>
      <c r="S222" s="207">
        <f t="shared" si="14"/>
        <v>4311974.4499999993</v>
      </c>
      <c r="T222" s="157"/>
      <c r="U222" s="157"/>
      <c r="V222" s="207"/>
      <c r="W222" s="207">
        <f t="shared" si="15"/>
        <v>4311974.4499999993</v>
      </c>
      <c r="X222" s="208" t="s">
        <v>798</v>
      </c>
    </row>
    <row r="223" spans="1:24" s="193" customFormat="1" x14ac:dyDescent="0.3">
      <c r="A223" s="157">
        <v>211</v>
      </c>
      <c r="B223" s="158" t="s">
        <v>388</v>
      </c>
      <c r="C223" s="158" t="s">
        <v>705</v>
      </c>
      <c r="D223" s="158" t="s">
        <v>675</v>
      </c>
      <c r="E223" s="157" t="s">
        <v>32</v>
      </c>
      <c r="F223" s="161">
        <v>8512</v>
      </c>
      <c r="G223" s="157" t="s">
        <v>794</v>
      </c>
      <c r="H223" s="157" t="s">
        <v>415</v>
      </c>
      <c r="I223" s="157">
        <v>50.4</v>
      </c>
      <c r="J223" s="157">
        <v>0</v>
      </c>
      <c r="K223" s="157">
        <v>0</v>
      </c>
      <c r="L223" s="157">
        <v>21</v>
      </c>
      <c r="M223" s="157">
        <v>205</v>
      </c>
      <c r="N223" s="157"/>
      <c r="O223" s="157"/>
      <c r="P223" s="207"/>
      <c r="Q223" s="157">
        <v>50.4</v>
      </c>
      <c r="R223" s="214"/>
      <c r="S223" s="207">
        <f t="shared" si="14"/>
        <v>4354308</v>
      </c>
      <c r="T223" s="157"/>
      <c r="U223" s="157"/>
      <c r="V223" s="207"/>
      <c r="W223" s="207">
        <f t="shared" si="15"/>
        <v>4354308</v>
      </c>
      <c r="X223" s="208"/>
    </row>
    <row r="224" spans="1:24" s="193" customFormat="1" ht="31.2" x14ac:dyDescent="0.3">
      <c r="A224" s="157">
        <v>212</v>
      </c>
      <c r="B224" s="208" t="s">
        <v>963</v>
      </c>
      <c r="C224" s="208" t="s">
        <v>964</v>
      </c>
      <c r="D224" s="208" t="s">
        <v>965</v>
      </c>
      <c r="E224" s="157" t="s">
        <v>32</v>
      </c>
      <c r="F224" s="161">
        <v>8512</v>
      </c>
      <c r="G224" s="157" t="s">
        <v>795</v>
      </c>
      <c r="H224" s="157" t="s">
        <v>415</v>
      </c>
      <c r="I224" s="157">
        <v>50.04</v>
      </c>
      <c r="J224" s="157">
        <v>0</v>
      </c>
      <c r="K224" s="157">
        <v>0</v>
      </c>
      <c r="L224" s="157">
        <v>21</v>
      </c>
      <c r="M224" s="157">
        <v>206</v>
      </c>
      <c r="N224" s="157"/>
      <c r="O224" s="157"/>
      <c r="P224" s="207"/>
      <c r="Q224" s="157">
        <v>50.4</v>
      </c>
      <c r="R224" s="214"/>
      <c r="S224" s="207">
        <f t="shared" si="14"/>
        <v>4354308</v>
      </c>
      <c r="T224" s="157"/>
      <c r="U224" s="157"/>
      <c r="V224" s="207"/>
      <c r="W224" s="207">
        <f t="shared" si="15"/>
        <v>4354308</v>
      </c>
      <c r="X224" s="208"/>
    </row>
    <row r="225" spans="1:24" s="193" customFormat="1" ht="31.2" x14ac:dyDescent="0.3">
      <c r="A225" s="157">
        <v>213</v>
      </c>
      <c r="B225" s="158" t="s">
        <v>595</v>
      </c>
      <c r="C225" s="158"/>
      <c r="D225" s="208"/>
      <c r="E225" s="157" t="s">
        <v>32</v>
      </c>
      <c r="F225" s="161">
        <v>8512</v>
      </c>
      <c r="G225" s="157" t="s">
        <v>429</v>
      </c>
      <c r="H225" s="157" t="s">
        <v>408</v>
      </c>
      <c r="I225" s="157">
        <v>250.15</v>
      </c>
      <c r="J225" s="157">
        <v>250.15</v>
      </c>
      <c r="K225" s="157">
        <v>187.52</v>
      </c>
      <c r="L225" s="157">
        <v>1</v>
      </c>
      <c r="M225" s="157">
        <v>103</v>
      </c>
      <c r="N225" s="157">
        <v>77.2</v>
      </c>
      <c r="O225" s="157"/>
      <c r="P225" s="207">
        <f>N225*$O$9</f>
        <v>2454728.4</v>
      </c>
      <c r="Q225" s="157">
        <v>0</v>
      </c>
      <c r="R225" s="157"/>
      <c r="S225" s="207">
        <f>Q225*$R$9</f>
        <v>0</v>
      </c>
      <c r="T225" s="157"/>
      <c r="U225" s="157"/>
      <c r="V225" s="207">
        <f>T225*$U$9</f>
        <v>0</v>
      </c>
      <c r="W225" s="207">
        <f>P225+S225+$V$10</f>
        <v>2454728.4</v>
      </c>
      <c r="X225" s="211" t="s">
        <v>575</v>
      </c>
    </row>
    <row r="226" spans="1:24" s="193" customFormat="1" ht="78" x14ac:dyDescent="0.3">
      <c r="A226" s="157">
        <v>214</v>
      </c>
      <c r="B226" s="208" t="s">
        <v>966</v>
      </c>
      <c r="C226" s="208" t="s">
        <v>967</v>
      </c>
      <c r="D226" s="208" t="s">
        <v>968</v>
      </c>
      <c r="E226" s="157" t="s">
        <v>32</v>
      </c>
      <c r="F226" s="161">
        <v>8512</v>
      </c>
      <c r="G226" s="157" t="s">
        <v>804</v>
      </c>
      <c r="H226" s="157" t="s">
        <v>415</v>
      </c>
      <c r="I226" s="157">
        <v>56.3</v>
      </c>
      <c r="J226" s="157">
        <v>0</v>
      </c>
      <c r="K226" s="157">
        <v>0</v>
      </c>
      <c r="L226" s="157">
        <v>1</v>
      </c>
      <c r="M226" s="157">
        <v>106</v>
      </c>
      <c r="N226" s="157"/>
      <c r="O226" s="157"/>
      <c r="P226" s="207"/>
      <c r="Q226" s="157">
        <v>56.3</v>
      </c>
      <c r="R226" s="214"/>
      <c r="S226" s="207">
        <f t="shared" si="14"/>
        <v>4864038.5</v>
      </c>
      <c r="T226" s="157"/>
      <c r="U226" s="157"/>
      <c r="V226" s="207"/>
      <c r="W226" s="207">
        <f t="shared" si="15"/>
        <v>4864038.5</v>
      </c>
      <c r="X226" s="208"/>
    </row>
    <row r="227" spans="1:24" s="193" customFormat="1" x14ac:dyDescent="0.3">
      <c r="A227" s="157">
        <v>215</v>
      </c>
      <c r="B227" s="158" t="s">
        <v>358</v>
      </c>
      <c r="C227" s="158" t="s">
        <v>291</v>
      </c>
      <c r="D227" s="158" t="s">
        <v>802</v>
      </c>
      <c r="E227" s="157" t="s">
        <v>32</v>
      </c>
      <c r="F227" s="161">
        <v>8512</v>
      </c>
      <c r="G227" s="157" t="s">
        <v>803</v>
      </c>
      <c r="H227" s="157" t="s">
        <v>415</v>
      </c>
      <c r="I227" s="157">
        <v>56.6</v>
      </c>
      <c r="J227" s="157">
        <v>0</v>
      </c>
      <c r="K227" s="157">
        <v>0</v>
      </c>
      <c r="L227" s="157">
        <v>1</v>
      </c>
      <c r="M227" s="157">
        <v>105</v>
      </c>
      <c r="N227" s="157"/>
      <c r="O227" s="157"/>
      <c r="P227" s="207"/>
      <c r="Q227" s="157">
        <v>56.6</v>
      </c>
      <c r="R227" s="214"/>
      <c r="S227" s="207">
        <f t="shared" si="14"/>
        <v>4889957</v>
      </c>
      <c r="T227" s="157"/>
      <c r="U227" s="157"/>
      <c r="V227" s="207"/>
      <c r="W227" s="207">
        <f t="shared" si="15"/>
        <v>4889957</v>
      </c>
      <c r="X227" s="208"/>
    </row>
    <row r="228" spans="1:24" s="193" customFormat="1" x14ac:dyDescent="0.3">
      <c r="A228" s="157">
        <v>216</v>
      </c>
      <c r="B228" s="158" t="s">
        <v>807</v>
      </c>
      <c r="C228" s="158" t="s">
        <v>363</v>
      </c>
      <c r="D228" s="158" t="s">
        <v>808</v>
      </c>
      <c r="E228" s="157" t="s">
        <v>32</v>
      </c>
      <c r="F228" s="161">
        <v>8512</v>
      </c>
      <c r="G228" s="157" t="s">
        <v>809</v>
      </c>
      <c r="H228" s="157" t="s">
        <v>415</v>
      </c>
      <c r="I228" s="157">
        <v>17.5</v>
      </c>
      <c r="J228" s="157">
        <v>0</v>
      </c>
      <c r="K228" s="157">
        <v>0</v>
      </c>
      <c r="L228" s="157">
        <v>19</v>
      </c>
      <c r="M228" s="157">
        <v>35</v>
      </c>
      <c r="N228" s="157"/>
      <c r="O228" s="157"/>
      <c r="P228" s="207"/>
      <c r="Q228" s="157">
        <v>17.5</v>
      </c>
      <c r="R228" s="214"/>
      <c r="S228" s="207">
        <f t="shared" si="14"/>
        <v>1511912.5</v>
      </c>
      <c r="T228" s="157"/>
      <c r="U228" s="157"/>
      <c r="V228" s="207"/>
      <c r="W228" s="207">
        <f t="shared" si="15"/>
        <v>1511912.5</v>
      </c>
      <c r="X228" s="208"/>
    </row>
    <row r="229" spans="1:24" s="193" customFormat="1" ht="31.2" x14ac:dyDescent="0.3">
      <c r="A229" s="157">
        <v>217</v>
      </c>
      <c r="B229" s="208" t="s">
        <v>969</v>
      </c>
      <c r="C229" s="158"/>
      <c r="D229" s="208" t="s">
        <v>970</v>
      </c>
      <c r="E229" s="157" t="s">
        <v>32</v>
      </c>
      <c r="F229" s="161">
        <v>8512</v>
      </c>
      <c r="G229" s="157" t="s">
        <v>805</v>
      </c>
      <c r="H229" s="157" t="s">
        <v>415</v>
      </c>
      <c r="I229" s="157">
        <v>56.3</v>
      </c>
      <c r="J229" s="157">
        <v>0</v>
      </c>
      <c r="K229" s="157">
        <v>0</v>
      </c>
      <c r="L229" s="157">
        <v>1</v>
      </c>
      <c r="M229" s="157">
        <v>107</v>
      </c>
      <c r="N229" s="157"/>
      <c r="O229" s="157"/>
      <c r="P229" s="207"/>
      <c r="Q229" s="157">
        <v>56.3</v>
      </c>
      <c r="R229" s="214"/>
      <c r="S229" s="207">
        <f t="shared" si="14"/>
        <v>4864038.5</v>
      </c>
      <c r="T229" s="157"/>
      <c r="U229" s="157"/>
      <c r="V229" s="207"/>
      <c r="W229" s="207">
        <f t="shared" si="15"/>
        <v>4864038.5</v>
      </c>
      <c r="X229" s="208"/>
    </row>
    <row r="230" spans="1:24" s="193" customFormat="1" x14ac:dyDescent="0.3">
      <c r="A230" s="157">
        <v>218</v>
      </c>
      <c r="B230" s="158" t="s">
        <v>372</v>
      </c>
      <c r="C230" s="158"/>
      <c r="D230" s="158" t="s">
        <v>800</v>
      </c>
      <c r="E230" s="157" t="s">
        <v>32</v>
      </c>
      <c r="F230" s="161">
        <v>8512</v>
      </c>
      <c r="G230" s="157" t="s">
        <v>801</v>
      </c>
      <c r="H230" s="157" t="s">
        <v>415</v>
      </c>
      <c r="I230" s="157">
        <v>56.3</v>
      </c>
      <c r="J230" s="157">
        <v>0</v>
      </c>
      <c r="K230" s="157">
        <v>0</v>
      </c>
      <c r="L230" s="157">
        <v>1</v>
      </c>
      <c r="M230" s="157">
        <v>104</v>
      </c>
      <c r="N230" s="157"/>
      <c r="O230" s="157"/>
      <c r="P230" s="207"/>
      <c r="Q230" s="157">
        <v>56.3</v>
      </c>
      <c r="R230" s="214"/>
      <c r="S230" s="207">
        <f t="shared" si="14"/>
        <v>4864038.5</v>
      </c>
      <c r="T230" s="157"/>
      <c r="U230" s="157"/>
      <c r="V230" s="207"/>
      <c r="W230" s="207">
        <f t="shared" si="15"/>
        <v>4864038.5</v>
      </c>
      <c r="X230" s="208"/>
    </row>
    <row r="231" spans="1:24" s="193" customFormat="1" ht="46.8" x14ac:dyDescent="0.3">
      <c r="A231" s="157">
        <v>219</v>
      </c>
      <c r="B231" s="208" t="s">
        <v>971</v>
      </c>
      <c r="C231" s="208" t="s">
        <v>972</v>
      </c>
      <c r="D231" s="208" t="s">
        <v>973</v>
      </c>
      <c r="E231" s="157" t="s">
        <v>32</v>
      </c>
      <c r="F231" s="161">
        <v>8512</v>
      </c>
      <c r="G231" s="157" t="s">
        <v>810</v>
      </c>
      <c r="H231" s="157" t="s">
        <v>415</v>
      </c>
      <c r="I231" s="157">
        <v>56.3</v>
      </c>
      <c r="J231" s="157">
        <v>0</v>
      </c>
      <c r="K231" s="157">
        <v>0</v>
      </c>
      <c r="L231" s="157">
        <v>12</v>
      </c>
      <c r="M231" s="157">
        <v>10</v>
      </c>
      <c r="N231" s="157"/>
      <c r="O231" s="157"/>
      <c r="P231" s="207"/>
      <c r="Q231" s="157">
        <v>56.3</v>
      </c>
      <c r="R231" s="214"/>
      <c r="S231" s="207">
        <f t="shared" si="14"/>
        <v>4864038.5</v>
      </c>
      <c r="T231" s="157"/>
      <c r="U231" s="157"/>
      <c r="V231" s="207"/>
      <c r="W231" s="207">
        <f t="shared" si="15"/>
        <v>4864038.5</v>
      </c>
      <c r="X231" s="208"/>
    </row>
    <row r="232" spans="1:24" s="193" customFormat="1" ht="31.2" x14ac:dyDescent="0.3">
      <c r="A232" s="157">
        <v>220</v>
      </c>
      <c r="B232" s="208" t="s">
        <v>974</v>
      </c>
      <c r="C232" s="208" t="s">
        <v>975</v>
      </c>
      <c r="D232" s="208" t="s">
        <v>976</v>
      </c>
      <c r="E232" s="157" t="s">
        <v>32</v>
      </c>
      <c r="F232" s="161">
        <v>8512</v>
      </c>
      <c r="G232" s="157" t="s">
        <v>806</v>
      </c>
      <c r="H232" s="157" t="s">
        <v>415</v>
      </c>
      <c r="I232" s="157">
        <v>56.3</v>
      </c>
      <c r="J232" s="157">
        <v>0</v>
      </c>
      <c r="K232" s="157">
        <v>0</v>
      </c>
      <c r="L232" s="157">
        <v>1</v>
      </c>
      <c r="M232" s="157">
        <v>109</v>
      </c>
      <c r="N232" s="157"/>
      <c r="O232" s="157"/>
      <c r="P232" s="207"/>
      <c r="Q232" s="157">
        <v>56.3</v>
      </c>
      <c r="R232" s="214"/>
      <c r="S232" s="207">
        <f t="shared" si="14"/>
        <v>4864038.5</v>
      </c>
      <c r="T232" s="157"/>
      <c r="U232" s="157"/>
      <c r="V232" s="207"/>
      <c r="W232" s="207">
        <f t="shared" si="15"/>
        <v>4864038.5</v>
      </c>
      <c r="X232" s="208"/>
    </row>
    <row r="233" spans="1:24" s="193" customFormat="1" x14ac:dyDescent="0.3">
      <c r="A233" s="157">
        <v>221</v>
      </c>
      <c r="B233" s="158" t="s">
        <v>4</v>
      </c>
      <c r="C233" s="158"/>
      <c r="D233" s="158" t="s">
        <v>811</v>
      </c>
      <c r="E233" s="157" t="s">
        <v>32</v>
      </c>
      <c r="F233" s="161">
        <v>8512</v>
      </c>
      <c r="G233" s="157" t="s">
        <v>812</v>
      </c>
      <c r="H233" s="157" t="s">
        <v>415</v>
      </c>
      <c r="I233" s="157">
        <v>55.65</v>
      </c>
      <c r="J233" s="157">
        <v>0</v>
      </c>
      <c r="K233" s="157">
        <v>0</v>
      </c>
      <c r="L233" s="157">
        <v>42</v>
      </c>
      <c r="M233" s="157">
        <v>229</v>
      </c>
      <c r="N233" s="157"/>
      <c r="O233" s="157"/>
      <c r="P233" s="207"/>
      <c r="Q233" s="157">
        <v>55.65</v>
      </c>
      <c r="R233" s="214"/>
      <c r="S233" s="207">
        <f t="shared" si="14"/>
        <v>4807881.75</v>
      </c>
      <c r="T233" s="157"/>
      <c r="U233" s="157"/>
      <c r="V233" s="207"/>
      <c r="W233" s="207">
        <f t="shared" si="15"/>
        <v>4807881.75</v>
      </c>
      <c r="X233" s="208"/>
    </row>
    <row r="234" spans="1:24" s="193" customFormat="1" x14ac:dyDescent="0.3">
      <c r="A234" s="157">
        <v>222</v>
      </c>
      <c r="B234" s="158" t="s">
        <v>813</v>
      </c>
      <c r="C234" s="158"/>
      <c r="D234" s="158" t="s">
        <v>723</v>
      </c>
      <c r="E234" s="157" t="s">
        <v>32</v>
      </c>
      <c r="F234" s="161">
        <v>8512</v>
      </c>
      <c r="G234" s="157" t="s">
        <v>814</v>
      </c>
      <c r="H234" s="157" t="s">
        <v>415</v>
      </c>
      <c r="I234" s="157">
        <v>50.65</v>
      </c>
      <c r="J234" s="157">
        <v>0</v>
      </c>
      <c r="K234" s="157">
        <v>0</v>
      </c>
      <c r="L234" s="157">
        <v>42</v>
      </c>
      <c r="M234" s="157">
        <v>230</v>
      </c>
      <c r="N234" s="157"/>
      <c r="O234" s="157"/>
      <c r="P234" s="207"/>
      <c r="Q234" s="157">
        <v>50.65</v>
      </c>
      <c r="R234" s="214"/>
      <c r="S234" s="207">
        <f t="shared" si="14"/>
        <v>4375906.75</v>
      </c>
      <c r="T234" s="157"/>
      <c r="U234" s="157"/>
      <c r="V234" s="207"/>
      <c r="W234" s="207">
        <f t="shared" si="15"/>
        <v>4375906.75</v>
      </c>
      <c r="X234" s="208"/>
    </row>
    <row r="235" spans="1:24" s="193" customFormat="1" x14ac:dyDescent="0.3">
      <c r="A235" s="157">
        <v>223</v>
      </c>
      <c r="B235" s="158" t="s">
        <v>815</v>
      </c>
      <c r="C235" s="158"/>
      <c r="D235" s="158" t="s">
        <v>816</v>
      </c>
      <c r="E235" s="157" t="s">
        <v>32</v>
      </c>
      <c r="F235" s="161">
        <v>8512</v>
      </c>
      <c r="G235" s="157" t="s">
        <v>817</v>
      </c>
      <c r="H235" s="157" t="s">
        <v>415</v>
      </c>
      <c r="I235" s="157">
        <v>50.65</v>
      </c>
      <c r="J235" s="157">
        <v>0</v>
      </c>
      <c r="K235" s="157">
        <v>0</v>
      </c>
      <c r="L235" s="157">
        <v>42</v>
      </c>
      <c r="M235" s="157">
        <v>231</v>
      </c>
      <c r="N235" s="157"/>
      <c r="O235" s="157"/>
      <c r="P235" s="207"/>
      <c r="Q235" s="157">
        <v>50.65</v>
      </c>
      <c r="R235" s="214"/>
      <c r="S235" s="207">
        <f t="shared" si="14"/>
        <v>4375906.75</v>
      </c>
      <c r="T235" s="157"/>
      <c r="U235" s="157"/>
      <c r="V235" s="207"/>
      <c r="W235" s="207">
        <f t="shared" si="15"/>
        <v>4375906.75</v>
      </c>
      <c r="X235" s="208"/>
    </row>
    <row r="236" spans="1:24" s="193" customFormat="1" x14ac:dyDescent="0.3">
      <c r="A236" s="157">
        <v>224</v>
      </c>
      <c r="B236" s="158" t="s">
        <v>433</v>
      </c>
      <c r="C236" s="158"/>
      <c r="D236" s="158"/>
      <c r="E236" s="157" t="s">
        <v>32</v>
      </c>
      <c r="F236" s="161">
        <v>8512</v>
      </c>
      <c r="G236" s="157" t="s">
        <v>434</v>
      </c>
      <c r="H236" s="157" t="s">
        <v>411</v>
      </c>
      <c r="I236" s="157">
        <v>247</v>
      </c>
      <c r="J236" s="157">
        <v>247</v>
      </c>
      <c r="K236" s="157">
        <v>174.6</v>
      </c>
      <c r="L236" s="157">
        <v>21</v>
      </c>
      <c r="M236" s="157">
        <v>197</v>
      </c>
      <c r="N236" s="157">
        <v>76.599999999999994</v>
      </c>
      <c r="O236" s="157"/>
      <c r="P236" s="207">
        <f>N236*$O$9</f>
        <v>2435650.1999999997</v>
      </c>
      <c r="Q236" s="157"/>
      <c r="R236" s="157"/>
      <c r="S236" s="207">
        <f t="shared" si="14"/>
        <v>0</v>
      </c>
      <c r="T236" s="157"/>
      <c r="U236" s="157"/>
      <c r="V236" s="207">
        <f t="shared" si="16"/>
        <v>0</v>
      </c>
      <c r="W236" s="207">
        <f t="shared" si="15"/>
        <v>2435650.1999999997</v>
      </c>
      <c r="X236" s="208"/>
    </row>
    <row r="237" spans="1:24" s="193" customFormat="1" ht="31.2" x14ac:dyDescent="0.3">
      <c r="A237" s="157">
        <v>225</v>
      </c>
      <c r="B237" s="208" t="s">
        <v>977</v>
      </c>
      <c r="C237" s="158"/>
      <c r="D237" s="208" t="s">
        <v>978</v>
      </c>
      <c r="E237" s="157" t="s">
        <v>32</v>
      </c>
      <c r="F237" s="161">
        <v>8512</v>
      </c>
      <c r="G237" s="157" t="s">
        <v>793</v>
      </c>
      <c r="H237" s="157" t="s">
        <v>415</v>
      </c>
      <c r="I237" s="157">
        <v>49.49</v>
      </c>
      <c r="J237" s="157">
        <v>0</v>
      </c>
      <c r="K237" s="157">
        <v>0</v>
      </c>
      <c r="L237" s="157">
        <v>21</v>
      </c>
      <c r="M237" s="157">
        <v>203</v>
      </c>
      <c r="N237" s="157"/>
      <c r="O237" s="157"/>
      <c r="P237" s="207"/>
      <c r="Q237" s="157">
        <v>49.49</v>
      </c>
      <c r="R237" s="214"/>
      <c r="S237" s="207">
        <f t="shared" si="14"/>
        <v>4275688.55</v>
      </c>
      <c r="T237" s="157"/>
      <c r="U237" s="157"/>
      <c r="V237" s="207"/>
      <c r="W237" s="207">
        <f t="shared" si="15"/>
        <v>4275688.55</v>
      </c>
      <c r="X237" s="208"/>
    </row>
    <row r="238" spans="1:24" s="193" customFormat="1" x14ac:dyDescent="0.3">
      <c r="A238" s="157">
        <v>226</v>
      </c>
      <c r="B238" s="158" t="s">
        <v>785</v>
      </c>
      <c r="C238" s="158" t="s">
        <v>786</v>
      </c>
      <c r="D238" s="158" t="s">
        <v>787</v>
      </c>
      <c r="E238" s="157" t="s">
        <v>32</v>
      </c>
      <c r="F238" s="161">
        <v>8512</v>
      </c>
      <c r="G238" s="157" t="s">
        <v>788</v>
      </c>
      <c r="H238" s="157" t="s">
        <v>415</v>
      </c>
      <c r="I238" s="157">
        <v>47.8</v>
      </c>
      <c r="J238" s="157">
        <v>0</v>
      </c>
      <c r="K238" s="157">
        <v>0</v>
      </c>
      <c r="L238" s="157">
        <v>12</v>
      </c>
      <c r="M238" s="157">
        <v>27</v>
      </c>
      <c r="N238" s="157"/>
      <c r="O238" s="157"/>
      <c r="P238" s="207"/>
      <c r="Q238" s="157">
        <v>47.8</v>
      </c>
      <c r="R238" s="214"/>
      <c r="S238" s="207">
        <f t="shared" si="14"/>
        <v>4129680.9999999995</v>
      </c>
      <c r="T238" s="157"/>
      <c r="U238" s="157"/>
      <c r="V238" s="207"/>
      <c r="W238" s="207">
        <f t="shared" si="15"/>
        <v>4129680.9999999995</v>
      </c>
      <c r="X238" s="208"/>
    </row>
    <row r="239" spans="1:24" s="193" customFormat="1" ht="78" x14ac:dyDescent="0.3">
      <c r="A239" s="157">
        <v>227</v>
      </c>
      <c r="B239" s="208" t="s">
        <v>979</v>
      </c>
      <c r="C239" s="208" t="s">
        <v>980</v>
      </c>
      <c r="D239" s="208" t="s">
        <v>981</v>
      </c>
      <c r="E239" s="157" t="s">
        <v>32</v>
      </c>
      <c r="F239" s="161">
        <v>8512</v>
      </c>
      <c r="G239" s="157" t="s">
        <v>790</v>
      </c>
      <c r="H239" s="157" t="s">
        <v>415</v>
      </c>
      <c r="I239" s="157">
        <v>49.49</v>
      </c>
      <c r="J239" s="157">
        <v>0</v>
      </c>
      <c r="K239" s="157">
        <v>0</v>
      </c>
      <c r="L239" s="157">
        <v>21</v>
      </c>
      <c r="M239" s="157">
        <v>200</v>
      </c>
      <c r="N239" s="157"/>
      <c r="O239" s="157"/>
      <c r="P239" s="207"/>
      <c r="Q239" s="157">
        <v>49.49</v>
      </c>
      <c r="R239" s="214"/>
      <c r="S239" s="207">
        <f t="shared" si="14"/>
        <v>4275688.55</v>
      </c>
      <c r="T239" s="157"/>
      <c r="U239" s="157"/>
      <c r="V239" s="207"/>
      <c r="W239" s="207">
        <f t="shared" si="15"/>
        <v>4275688.55</v>
      </c>
      <c r="X239" s="208"/>
    </row>
    <row r="240" spans="1:24" s="193" customFormat="1" ht="31.2" x14ac:dyDescent="0.3">
      <c r="A240" s="157">
        <v>228</v>
      </c>
      <c r="B240" s="208" t="s">
        <v>982</v>
      </c>
      <c r="C240" s="208" t="s">
        <v>983</v>
      </c>
      <c r="D240" s="208" t="s">
        <v>984</v>
      </c>
      <c r="E240" s="157" t="s">
        <v>32</v>
      </c>
      <c r="F240" s="161">
        <v>8512</v>
      </c>
      <c r="G240" s="157" t="s">
        <v>791</v>
      </c>
      <c r="H240" s="157" t="s">
        <v>415</v>
      </c>
      <c r="I240" s="157">
        <v>49.49</v>
      </c>
      <c r="J240" s="157">
        <v>0</v>
      </c>
      <c r="K240" s="157">
        <v>0</v>
      </c>
      <c r="L240" s="157">
        <v>21</v>
      </c>
      <c r="M240" s="157">
        <v>201</v>
      </c>
      <c r="N240" s="157"/>
      <c r="O240" s="157"/>
      <c r="P240" s="207"/>
      <c r="Q240" s="157">
        <v>49.49</v>
      </c>
      <c r="R240" s="214"/>
      <c r="S240" s="207">
        <f t="shared" si="14"/>
        <v>4275688.55</v>
      </c>
      <c r="T240" s="157"/>
      <c r="U240" s="157"/>
      <c r="V240" s="207"/>
      <c r="W240" s="207">
        <f t="shared" si="15"/>
        <v>4275688.55</v>
      </c>
      <c r="X240" s="208"/>
    </row>
    <row r="241" spans="1:24" s="193" customFormat="1" ht="46.8" x14ac:dyDescent="0.3">
      <c r="A241" s="157">
        <v>229</v>
      </c>
      <c r="B241" s="208" t="s">
        <v>985</v>
      </c>
      <c r="C241" s="208" t="s">
        <v>986</v>
      </c>
      <c r="D241" s="208" t="s">
        <v>987</v>
      </c>
      <c r="E241" s="157" t="s">
        <v>32</v>
      </c>
      <c r="F241" s="161">
        <v>8512</v>
      </c>
      <c r="G241" s="157" t="s">
        <v>789</v>
      </c>
      <c r="H241" s="157" t="s">
        <v>415</v>
      </c>
      <c r="I241" s="157">
        <v>47.8</v>
      </c>
      <c r="J241" s="157">
        <v>0</v>
      </c>
      <c r="K241" s="157">
        <v>0</v>
      </c>
      <c r="L241" s="157">
        <v>21</v>
      </c>
      <c r="M241" s="157">
        <v>199</v>
      </c>
      <c r="N241" s="157"/>
      <c r="O241" s="157"/>
      <c r="P241" s="207"/>
      <c r="Q241" s="157">
        <v>47.8</v>
      </c>
      <c r="R241" s="214"/>
      <c r="S241" s="207">
        <f t="shared" si="14"/>
        <v>4129680.9999999995</v>
      </c>
      <c r="T241" s="157"/>
      <c r="U241" s="157"/>
      <c r="V241" s="207"/>
      <c r="W241" s="207">
        <f t="shared" si="15"/>
        <v>4129680.9999999995</v>
      </c>
      <c r="X241" s="208"/>
    </row>
    <row r="242" spans="1:24" s="193" customFormat="1" ht="31.2" x14ac:dyDescent="0.3">
      <c r="A242" s="157">
        <v>230</v>
      </c>
      <c r="B242" s="208" t="s">
        <v>988</v>
      </c>
      <c r="C242" s="208" t="s">
        <v>989</v>
      </c>
      <c r="D242" s="208" t="s">
        <v>990</v>
      </c>
      <c r="E242" s="157" t="s">
        <v>32</v>
      </c>
      <c r="F242" s="161">
        <v>8512</v>
      </c>
      <c r="G242" s="157" t="s">
        <v>792</v>
      </c>
      <c r="H242" s="157" t="s">
        <v>415</v>
      </c>
      <c r="I242" s="157">
        <v>49.49</v>
      </c>
      <c r="J242" s="157">
        <v>0</v>
      </c>
      <c r="K242" s="157">
        <v>0</v>
      </c>
      <c r="L242" s="157">
        <v>21</v>
      </c>
      <c r="M242" s="157">
        <v>202</v>
      </c>
      <c r="N242" s="157"/>
      <c r="O242" s="157"/>
      <c r="P242" s="207"/>
      <c r="Q242" s="157">
        <v>49.49</v>
      </c>
      <c r="R242" s="214"/>
      <c r="S242" s="207">
        <f t="shared" si="14"/>
        <v>4275688.55</v>
      </c>
      <c r="T242" s="157"/>
      <c r="U242" s="157"/>
      <c r="V242" s="207"/>
      <c r="W242" s="207">
        <f t="shared" si="15"/>
        <v>4275688.55</v>
      </c>
      <c r="X242" s="208"/>
    </row>
    <row r="243" spans="1:24" s="193" customFormat="1" x14ac:dyDescent="0.3">
      <c r="A243" s="157">
        <v>231</v>
      </c>
      <c r="B243" s="158" t="s">
        <v>35</v>
      </c>
      <c r="C243" s="158"/>
      <c r="D243" s="158"/>
      <c r="E243" s="157" t="s">
        <v>32</v>
      </c>
      <c r="F243" s="161">
        <v>8512</v>
      </c>
      <c r="G243" s="181" t="s">
        <v>435</v>
      </c>
      <c r="H243" s="157" t="s">
        <v>36</v>
      </c>
      <c r="I243" s="157">
        <v>1446.43</v>
      </c>
      <c r="J243" s="157">
        <v>1446.43</v>
      </c>
      <c r="K243" s="157">
        <v>0</v>
      </c>
      <c r="L243" s="157">
        <v>9</v>
      </c>
      <c r="M243" s="157">
        <v>230</v>
      </c>
      <c r="N243" s="157">
        <v>0</v>
      </c>
      <c r="O243" s="157"/>
      <c r="P243" s="207">
        <f t="shared" si="17"/>
        <v>0</v>
      </c>
      <c r="Q243" s="157"/>
      <c r="R243" s="214"/>
      <c r="S243" s="207">
        <f t="shared" si="14"/>
        <v>0</v>
      </c>
      <c r="T243" s="157"/>
      <c r="U243" s="157"/>
      <c r="V243" s="207">
        <f t="shared" si="16"/>
        <v>0</v>
      </c>
      <c r="W243" s="207">
        <f t="shared" si="15"/>
        <v>0</v>
      </c>
      <c r="X243" s="208"/>
    </row>
    <row r="244" spans="1:24" s="193" customFormat="1" x14ac:dyDescent="0.3">
      <c r="A244" s="234">
        <v>232</v>
      </c>
      <c r="B244" s="158" t="s">
        <v>438</v>
      </c>
      <c r="C244" s="158" t="s">
        <v>1118</v>
      </c>
      <c r="D244" s="158" t="s">
        <v>439</v>
      </c>
      <c r="E244" s="157" t="s">
        <v>32</v>
      </c>
      <c r="F244" s="157">
        <v>8512</v>
      </c>
      <c r="G244" s="157" t="s">
        <v>440</v>
      </c>
      <c r="H244" s="157" t="s">
        <v>415</v>
      </c>
      <c r="I244" s="157">
        <v>25</v>
      </c>
      <c r="J244" s="157">
        <v>25</v>
      </c>
      <c r="K244" s="157">
        <v>25</v>
      </c>
      <c r="L244" s="157">
        <v>45</v>
      </c>
      <c r="M244" s="157">
        <v>186</v>
      </c>
      <c r="N244" s="157"/>
      <c r="O244" s="157"/>
      <c r="P244" s="207"/>
      <c r="Q244" s="157">
        <v>25</v>
      </c>
      <c r="R244" s="214"/>
      <c r="S244" s="207">
        <f>Q244*$R$9</f>
        <v>2159875</v>
      </c>
      <c r="T244" s="157"/>
      <c r="U244" s="157"/>
      <c r="V244" s="207"/>
      <c r="W244" s="207">
        <f t="shared" si="15"/>
        <v>2159875</v>
      </c>
      <c r="X244" s="208"/>
    </row>
    <row r="245" spans="1:24" s="193" customFormat="1" x14ac:dyDescent="0.3">
      <c r="A245" s="234"/>
      <c r="B245" s="158" t="s">
        <v>1119</v>
      </c>
      <c r="C245" s="158" t="s">
        <v>1120</v>
      </c>
      <c r="D245" s="158" t="s">
        <v>439</v>
      </c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207"/>
      <c r="Q245" s="157"/>
      <c r="R245" s="214"/>
      <c r="S245" s="207"/>
      <c r="T245" s="157"/>
      <c r="U245" s="157"/>
      <c r="V245" s="207"/>
      <c r="W245" s="207"/>
      <c r="X245" s="208"/>
    </row>
    <row r="246" spans="1:24" s="193" customFormat="1" x14ac:dyDescent="0.3">
      <c r="A246" s="157">
        <v>233</v>
      </c>
      <c r="B246" s="158"/>
      <c r="C246" s="158"/>
      <c r="D246" s="158"/>
      <c r="E246" s="157" t="s">
        <v>32</v>
      </c>
      <c r="F246" s="157">
        <v>8512</v>
      </c>
      <c r="G246" s="157" t="s">
        <v>441</v>
      </c>
      <c r="H246" s="157"/>
      <c r="I246" s="157"/>
      <c r="J246" s="157"/>
      <c r="K246" s="157"/>
      <c r="L246" s="157"/>
      <c r="M246" s="157"/>
      <c r="N246" s="157">
        <v>1.6</v>
      </c>
      <c r="O246" s="157"/>
      <c r="P246" s="207">
        <f>+N246*O9</f>
        <v>50875.200000000004</v>
      </c>
      <c r="Q246" s="157">
        <v>0</v>
      </c>
      <c r="R246" s="214"/>
      <c r="S246" s="207">
        <f t="shared" si="14"/>
        <v>0</v>
      </c>
      <c r="T246" s="157">
        <v>0</v>
      </c>
      <c r="U246" s="157"/>
      <c r="V246" s="207">
        <f t="shared" si="16"/>
        <v>0</v>
      </c>
      <c r="W246" s="207">
        <f t="shared" si="15"/>
        <v>50875.200000000004</v>
      </c>
      <c r="X246" s="208"/>
    </row>
    <row r="247" spans="1:24" s="193" customFormat="1" ht="16.2" thickBot="1" x14ac:dyDescent="0.35">
      <c r="A247" s="168">
        <v>234</v>
      </c>
      <c r="B247" s="191"/>
      <c r="C247" s="191"/>
      <c r="D247" s="191"/>
      <c r="E247" s="168" t="s">
        <v>32</v>
      </c>
      <c r="F247" s="168">
        <v>8512</v>
      </c>
      <c r="G247" s="168" t="s">
        <v>827</v>
      </c>
      <c r="H247" s="168"/>
      <c r="I247" s="168"/>
      <c r="J247" s="168"/>
      <c r="K247" s="168"/>
      <c r="L247" s="168"/>
      <c r="M247" s="168"/>
      <c r="N247" s="168">
        <v>26.6</v>
      </c>
      <c r="O247" s="168"/>
      <c r="P247" s="212">
        <f>+N247*O9</f>
        <v>845800.20000000007</v>
      </c>
      <c r="Q247" s="168">
        <v>0</v>
      </c>
      <c r="R247" s="168"/>
      <c r="S247" s="212">
        <f t="shared" si="14"/>
        <v>0</v>
      </c>
      <c r="T247" s="168"/>
      <c r="U247" s="168"/>
      <c r="V247" s="212">
        <f t="shared" si="16"/>
        <v>0</v>
      </c>
      <c r="W247" s="212">
        <f t="shared" si="15"/>
        <v>845800.20000000007</v>
      </c>
      <c r="X247" s="213"/>
    </row>
    <row r="248" spans="1:24" ht="16.2" thickBot="1" x14ac:dyDescent="0.35">
      <c r="A248" s="128"/>
      <c r="B248" s="296" t="s">
        <v>991</v>
      </c>
      <c r="C248" s="296"/>
      <c r="D248" s="296"/>
      <c r="E248" s="296"/>
      <c r="F248" s="296"/>
      <c r="G248" s="296"/>
      <c r="H248" s="296"/>
      <c r="I248" s="296"/>
      <c r="J248" s="296"/>
      <c r="K248" s="296"/>
      <c r="L248" s="296"/>
      <c r="M248" s="296"/>
      <c r="N248" s="81"/>
      <c r="O248" s="81"/>
      <c r="P248" s="82"/>
      <c r="Q248" s="81"/>
      <c r="R248" s="81"/>
      <c r="S248" s="82"/>
      <c r="T248" s="81"/>
      <c r="U248" s="81"/>
      <c r="V248" s="82"/>
      <c r="W248" s="131">
        <f>SUM(W10:W247)</f>
        <v>640478469.78999984</v>
      </c>
      <c r="X248" s="132"/>
    </row>
    <row r="251" spans="1:24" ht="19.2" x14ac:dyDescent="0.3">
      <c r="O251" s="91" t="s">
        <v>1013</v>
      </c>
      <c r="P251" s="92" t="s">
        <v>1014</v>
      </c>
    </row>
    <row r="252" spans="1:24" ht="19.2" x14ac:dyDescent="0.3">
      <c r="O252" s="91"/>
      <c r="P252" s="92" t="s">
        <v>1022</v>
      </c>
    </row>
    <row r="253" spans="1:24" ht="19.2" x14ac:dyDescent="0.3">
      <c r="O253" s="91"/>
      <c r="P253" s="92" t="s">
        <v>1015</v>
      </c>
    </row>
    <row r="254" spans="1:24" ht="19.2" x14ac:dyDescent="0.3">
      <c r="O254" s="88"/>
      <c r="P254" s="92" t="s">
        <v>1016</v>
      </c>
    </row>
    <row r="255" spans="1:24" ht="19.2" x14ac:dyDescent="0.3">
      <c r="O255" s="88"/>
      <c r="P255" s="93" t="s">
        <v>1017</v>
      </c>
    </row>
    <row r="256" spans="1:24" ht="19.2" x14ac:dyDescent="0.3">
      <c r="O256" s="88"/>
      <c r="P256" s="93" t="s">
        <v>1018</v>
      </c>
    </row>
    <row r="257" spans="15:16" ht="19.2" x14ac:dyDescent="0.3">
      <c r="O257" s="88"/>
      <c r="P257" s="93" t="s">
        <v>1019</v>
      </c>
    </row>
    <row r="258" spans="15:16" ht="19.2" x14ac:dyDescent="0.3">
      <c r="O258" s="88"/>
      <c r="P258" s="93" t="s">
        <v>1020</v>
      </c>
    </row>
    <row r="259" spans="15:16" ht="19.2" x14ac:dyDescent="0.3">
      <c r="P259" s="93" t="s">
        <v>1021</v>
      </c>
    </row>
  </sheetData>
  <autoFilter ref="A9:AW248"/>
  <mergeCells count="117">
    <mergeCell ref="H2:P2"/>
    <mergeCell ref="A4:X4"/>
    <mergeCell ref="B6:D7"/>
    <mergeCell ref="E6:M7"/>
    <mergeCell ref="N6:V6"/>
    <mergeCell ref="B248:M248"/>
    <mergeCell ref="W6:W8"/>
    <mergeCell ref="X6:X8"/>
    <mergeCell ref="N7:P7"/>
    <mergeCell ref="Q7:S7"/>
    <mergeCell ref="T7:V7"/>
    <mergeCell ref="B112:D112"/>
    <mergeCell ref="B111:D111"/>
    <mergeCell ref="B113:D113"/>
    <mergeCell ref="B119:D119"/>
    <mergeCell ref="B118:D118"/>
    <mergeCell ref="B117:D117"/>
    <mergeCell ref="B116:D116"/>
    <mergeCell ref="B115:D115"/>
    <mergeCell ref="B120:D120"/>
    <mergeCell ref="B121:D121"/>
    <mergeCell ref="B127:D127"/>
    <mergeCell ref="B126:D126"/>
    <mergeCell ref="B125:D125"/>
    <mergeCell ref="B124:D124"/>
    <mergeCell ref="B130:D130"/>
    <mergeCell ref="B129:D129"/>
    <mergeCell ref="A244:A245"/>
    <mergeCell ref="B88:D88"/>
    <mergeCell ref="B92:D92"/>
    <mergeCell ref="B91:D91"/>
    <mergeCell ref="B90:D90"/>
    <mergeCell ref="B89:D89"/>
    <mergeCell ref="B103:D103"/>
    <mergeCell ref="B102:D102"/>
    <mergeCell ref="B101:D101"/>
    <mergeCell ref="B100:D100"/>
    <mergeCell ref="B110:D110"/>
    <mergeCell ref="B109:D109"/>
    <mergeCell ref="B108:D108"/>
    <mergeCell ref="B107:D107"/>
    <mergeCell ref="B106:D106"/>
    <mergeCell ref="B105:D105"/>
    <mergeCell ref="B148:D148"/>
    <mergeCell ref="B149:D149"/>
    <mergeCell ref="B152:D152"/>
    <mergeCell ref="B151:D151"/>
    <mergeCell ref="B132:D132"/>
    <mergeCell ref="B136:D136"/>
    <mergeCell ref="B137:D137"/>
    <mergeCell ref="B139:D139"/>
    <mergeCell ref="B138:D138"/>
    <mergeCell ref="B163:D163"/>
    <mergeCell ref="B162:D162"/>
    <mergeCell ref="B165:D165"/>
    <mergeCell ref="B178:D178"/>
    <mergeCell ref="A187:A189"/>
    <mergeCell ref="B153:D153"/>
    <mergeCell ref="B154:D154"/>
    <mergeCell ref="B160:D160"/>
    <mergeCell ref="B159:D159"/>
    <mergeCell ref="B158:D158"/>
    <mergeCell ref="B157:D157"/>
    <mergeCell ref="B156:D156"/>
    <mergeCell ref="B155:D155"/>
    <mergeCell ref="F187:F189"/>
    <mergeCell ref="O187:O189"/>
    <mergeCell ref="N187:N189"/>
    <mergeCell ref="M187:M189"/>
    <mergeCell ref="L187:L189"/>
    <mergeCell ref="K187:K189"/>
    <mergeCell ref="T187:T189"/>
    <mergeCell ref="R187:R189"/>
    <mergeCell ref="Q187:Q189"/>
    <mergeCell ref="P187:P189"/>
    <mergeCell ref="X187:X189"/>
    <mergeCell ref="B203:D203"/>
    <mergeCell ref="B212:D212"/>
    <mergeCell ref="B211:D211"/>
    <mergeCell ref="B37:D37"/>
    <mergeCell ref="B28:D28"/>
    <mergeCell ref="B27:D27"/>
    <mergeCell ref="B30:D30"/>
    <mergeCell ref="B34:D34"/>
    <mergeCell ref="B33:D33"/>
    <mergeCell ref="B48:D48"/>
    <mergeCell ref="B47:D47"/>
    <mergeCell ref="B46:D46"/>
    <mergeCell ref="B45:D45"/>
    <mergeCell ref="B44:D44"/>
    <mergeCell ref="E187:E189"/>
    <mergeCell ref="V187:V189"/>
    <mergeCell ref="U187:U189"/>
    <mergeCell ref="S187:S189"/>
    <mergeCell ref="W187:W189"/>
    <mergeCell ref="J187:J189"/>
    <mergeCell ref="I187:I189"/>
    <mergeCell ref="H187:H189"/>
    <mergeCell ref="G187:G189"/>
    <mergeCell ref="B42:D42"/>
    <mergeCell ref="B41:D41"/>
    <mergeCell ref="B40:D40"/>
    <mergeCell ref="B39:D39"/>
    <mergeCell ref="B25:D25"/>
    <mergeCell ref="B23:D23"/>
    <mergeCell ref="B22:D22"/>
    <mergeCell ref="B21:D21"/>
    <mergeCell ref="B20:D20"/>
    <mergeCell ref="B63:D63"/>
    <mergeCell ref="B65:D65"/>
    <mergeCell ref="B66:D66"/>
    <mergeCell ref="B50:D50"/>
    <mergeCell ref="B52:D52"/>
    <mergeCell ref="B54:D54"/>
    <mergeCell ref="B58:D58"/>
    <mergeCell ref="B61:D61"/>
    <mergeCell ref="B43:D43"/>
  </mergeCells>
  <pageMargins left="0.2" right="0.2" top="0.24" bottom="0.17" header="0.3" footer="0.17"/>
  <pageSetup paperSize="8" scale="6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3"/>
  <sheetViews>
    <sheetView showGridLines="0" topLeftCell="A4" zoomScale="90" zoomScaleNormal="90" workbookViewId="0">
      <pane ySplit="5" topLeftCell="A9" activePane="bottomLeft" state="frozen"/>
      <selection activeCell="A4" sqref="A4"/>
      <selection pane="bottomLeft" activeCell="Y17" sqref="Y17"/>
    </sheetView>
  </sheetViews>
  <sheetFormatPr defaultColWidth="9.109375" defaultRowHeight="15.6" x14ac:dyDescent="0.3"/>
  <cols>
    <col min="1" max="1" width="4.44140625" style="3" customWidth="1"/>
    <col min="2" max="2" width="19.33203125" style="1" customWidth="1"/>
    <col min="3" max="3" width="15.5546875" style="1" customWidth="1"/>
    <col min="4" max="4" width="14.33203125" style="1" customWidth="1"/>
    <col min="5" max="5" width="7.109375" style="3" customWidth="1"/>
    <col min="6" max="6" width="11.5546875" style="3" customWidth="1"/>
    <col min="7" max="7" width="7.33203125" style="3" customWidth="1"/>
    <col min="8" max="8" width="10.109375" style="3" customWidth="1"/>
    <col min="9" max="9" width="7.109375" style="3" customWidth="1"/>
    <col min="10" max="10" width="6" style="3" customWidth="1"/>
    <col min="11" max="11" width="5.109375" style="3" customWidth="1"/>
    <col min="12" max="12" width="6.33203125" style="3" customWidth="1"/>
    <col min="13" max="13" width="5.44140625" style="3" customWidth="1"/>
    <col min="14" max="14" width="10.6640625" style="3" customWidth="1"/>
    <col min="15" max="15" width="9.5546875" style="3" customWidth="1"/>
    <col min="16" max="16" width="14.44140625" style="33" customWidth="1"/>
    <col min="17" max="17" width="7" style="3" customWidth="1"/>
    <col min="18" max="18" width="8.88671875" style="3" customWidth="1"/>
    <col min="19" max="19" width="10" style="3" customWidth="1"/>
    <col min="20" max="20" width="9.109375" style="3"/>
    <col min="21" max="21" width="15.109375" style="3" customWidth="1"/>
    <col min="22" max="22" width="9.109375" style="3"/>
    <col min="23" max="28" width="11.44140625" customWidth="1"/>
    <col min="29" max="29" width="22.44140625" style="3" customWidth="1"/>
    <col min="30" max="30" width="51.44140625" style="1" customWidth="1"/>
    <col min="31" max="16384" width="9.109375" style="1"/>
  </cols>
  <sheetData>
    <row r="1" spans="1:30" x14ac:dyDescent="0.3">
      <c r="W1" s="3"/>
      <c r="X1" s="3"/>
      <c r="Y1" s="3"/>
      <c r="Z1" s="3"/>
      <c r="AA1" s="3"/>
      <c r="AB1" s="3"/>
    </row>
    <row r="2" spans="1:30" x14ac:dyDescent="0.3">
      <c r="H2" s="312" t="s">
        <v>33</v>
      </c>
      <c r="I2" s="312"/>
      <c r="J2" s="312"/>
      <c r="K2" s="312"/>
      <c r="L2" s="312"/>
      <c r="M2" s="312"/>
      <c r="N2" s="312"/>
      <c r="O2" s="312"/>
      <c r="P2" s="312"/>
      <c r="W2" s="3"/>
      <c r="X2" s="3"/>
      <c r="Y2" s="3"/>
      <c r="Z2" s="3"/>
      <c r="AA2" s="3"/>
      <c r="AB2" s="3"/>
    </row>
    <row r="3" spans="1:30" x14ac:dyDescent="0.3">
      <c r="A3" s="1"/>
      <c r="B3" s="44"/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4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44"/>
    </row>
    <row r="4" spans="1:30" ht="39.75" customHeight="1" thickBot="1" x14ac:dyDescent="0.35">
      <c r="A4" s="313" t="s">
        <v>614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</row>
    <row r="5" spans="1:30" ht="30" customHeight="1" thickTop="1" thickBot="1" x14ac:dyDescent="0.35">
      <c r="A5" s="317" t="s">
        <v>37</v>
      </c>
      <c r="B5" s="255" t="s">
        <v>2</v>
      </c>
      <c r="C5" s="256"/>
      <c r="D5" s="251"/>
      <c r="E5" s="255" t="s">
        <v>7</v>
      </c>
      <c r="F5" s="256"/>
      <c r="G5" s="256"/>
      <c r="H5" s="256"/>
      <c r="I5" s="256"/>
      <c r="J5" s="256"/>
      <c r="K5" s="256"/>
      <c r="L5" s="256"/>
      <c r="M5" s="256"/>
      <c r="N5" s="308" t="s">
        <v>1</v>
      </c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10"/>
      <c r="AC5" s="324" t="s">
        <v>992</v>
      </c>
      <c r="AD5" s="251" t="s">
        <v>41</v>
      </c>
    </row>
    <row r="6" spans="1:30" ht="16.8" thickTop="1" thickBot="1" x14ac:dyDescent="0.35">
      <c r="A6" s="318"/>
      <c r="B6" s="257"/>
      <c r="C6" s="258"/>
      <c r="D6" s="253"/>
      <c r="E6" s="257"/>
      <c r="F6" s="258"/>
      <c r="G6" s="258"/>
      <c r="H6" s="258"/>
      <c r="I6" s="258"/>
      <c r="J6" s="258"/>
      <c r="K6" s="258"/>
      <c r="L6" s="258"/>
      <c r="M6" s="258"/>
      <c r="N6" s="262" t="s">
        <v>38</v>
      </c>
      <c r="O6" s="262"/>
      <c r="P6" s="262"/>
      <c r="Q6" s="262" t="s">
        <v>39</v>
      </c>
      <c r="R6" s="262"/>
      <c r="S6" s="262"/>
      <c r="T6" s="263" t="s">
        <v>40</v>
      </c>
      <c r="U6" s="263"/>
      <c r="V6" s="323"/>
      <c r="W6" s="311" t="s">
        <v>834</v>
      </c>
      <c r="X6" s="311"/>
      <c r="Y6" s="311"/>
      <c r="Z6" s="311" t="s">
        <v>1087</v>
      </c>
      <c r="AA6" s="311"/>
      <c r="AB6" s="311"/>
      <c r="AC6" s="325"/>
      <c r="AD6" s="252"/>
    </row>
    <row r="7" spans="1:30" ht="94.2" thickTop="1" thickBot="1" x14ac:dyDescent="0.35">
      <c r="A7" s="319"/>
      <c r="B7" s="46" t="s">
        <v>8</v>
      </c>
      <c r="C7" s="47" t="s">
        <v>9</v>
      </c>
      <c r="D7" s="48" t="s">
        <v>10</v>
      </c>
      <c r="E7" s="6" t="s">
        <v>11</v>
      </c>
      <c r="F7" s="7" t="s">
        <v>12</v>
      </c>
      <c r="G7" s="41" t="s">
        <v>13</v>
      </c>
      <c r="H7" s="8" t="s">
        <v>14</v>
      </c>
      <c r="I7" s="8" t="s">
        <v>15</v>
      </c>
      <c r="J7" s="8" t="s">
        <v>615</v>
      </c>
      <c r="K7" s="8" t="s">
        <v>616</v>
      </c>
      <c r="L7" s="8" t="s">
        <v>16</v>
      </c>
      <c r="M7" s="9" t="s">
        <v>0</v>
      </c>
      <c r="N7" s="11" t="s">
        <v>617</v>
      </c>
      <c r="O7" s="15" t="s">
        <v>618</v>
      </c>
      <c r="P7" s="49" t="s">
        <v>619</v>
      </c>
      <c r="Q7" s="19" t="s">
        <v>617</v>
      </c>
      <c r="R7" s="15" t="s">
        <v>618</v>
      </c>
      <c r="S7" s="16" t="s">
        <v>619</v>
      </c>
      <c r="T7" s="11" t="s">
        <v>617</v>
      </c>
      <c r="U7" s="15" t="s">
        <v>618</v>
      </c>
      <c r="V7" s="16" t="s">
        <v>620</v>
      </c>
      <c r="W7" s="133" t="s">
        <v>1084</v>
      </c>
      <c r="X7" s="134" t="s">
        <v>1085</v>
      </c>
      <c r="Y7" s="135" t="s">
        <v>1086</v>
      </c>
      <c r="Z7" s="133" t="s">
        <v>1084</v>
      </c>
      <c r="AA7" s="134" t="s">
        <v>1085</v>
      </c>
      <c r="AB7" s="135" t="s">
        <v>1086</v>
      </c>
      <c r="AC7" s="326"/>
      <c r="AD7" s="253"/>
    </row>
    <row r="8" spans="1:30" ht="21" customHeight="1" thickTop="1" x14ac:dyDescent="0.3">
      <c r="A8" s="50"/>
      <c r="B8" s="51" t="s">
        <v>17</v>
      </c>
      <c r="C8" s="52" t="s">
        <v>18</v>
      </c>
      <c r="D8" s="53" t="s">
        <v>19</v>
      </c>
      <c r="E8" s="54" t="s">
        <v>20</v>
      </c>
      <c r="F8" s="55" t="s">
        <v>21</v>
      </c>
      <c r="G8" s="56" t="s">
        <v>22</v>
      </c>
      <c r="H8" s="57" t="s">
        <v>23</v>
      </c>
      <c r="I8" s="57" t="s">
        <v>24</v>
      </c>
      <c r="J8" s="57" t="s">
        <v>25</v>
      </c>
      <c r="K8" s="57" t="s">
        <v>26</v>
      </c>
      <c r="L8" s="57" t="s">
        <v>27</v>
      </c>
      <c r="M8" s="58" t="s">
        <v>28</v>
      </c>
      <c r="N8" s="55" t="s">
        <v>612</v>
      </c>
      <c r="O8" s="57">
        <v>3595</v>
      </c>
      <c r="P8" s="59" t="s">
        <v>613</v>
      </c>
      <c r="Q8" s="60" t="s">
        <v>29</v>
      </c>
      <c r="R8" s="57">
        <v>38050</v>
      </c>
      <c r="S8" s="61" t="s">
        <v>30</v>
      </c>
      <c r="T8" s="62" t="s">
        <v>622</v>
      </c>
      <c r="U8" s="57">
        <v>56520</v>
      </c>
      <c r="V8" s="105" t="s">
        <v>623</v>
      </c>
      <c r="W8" s="105" t="s">
        <v>1088</v>
      </c>
      <c r="X8" s="105">
        <v>610</v>
      </c>
      <c r="Y8" s="105" t="s">
        <v>31</v>
      </c>
      <c r="Z8" s="105" t="s">
        <v>1090</v>
      </c>
      <c r="AA8" s="105" t="s">
        <v>1091</v>
      </c>
      <c r="AB8" s="105" t="s">
        <v>1089</v>
      </c>
      <c r="AC8" s="106" t="s">
        <v>31</v>
      </c>
      <c r="AD8" s="50"/>
    </row>
    <row r="9" spans="1:30" s="193" customFormat="1" ht="62.4" x14ac:dyDescent="0.3">
      <c r="A9" s="157">
        <v>1</v>
      </c>
      <c r="B9" s="157" t="s">
        <v>442</v>
      </c>
      <c r="C9" s="157"/>
      <c r="D9" s="157" t="s">
        <v>443</v>
      </c>
      <c r="E9" s="161" t="s">
        <v>32</v>
      </c>
      <c r="F9" s="161">
        <v>1574</v>
      </c>
      <c r="G9" s="181" t="s">
        <v>444</v>
      </c>
      <c r="H9" s="157" t="s">
        <v>45</v>
      </c>
      <c r="I9" s="157">
        <v>4200</v>
      </c>
      <c r="J9" s="157">
        <v>0</v>
      </c>
      <c r="K9" s="157">
        <v>0</v>
      </c>
      <c r="L9" s="157">
        <v>6</v>
      </c>
      <c r="M9" s="157">
        <v>207</v>
      </c>
      <c r="N9" s="157">
        <v>202.67</v>
      </c>
      <c r="O9" s="157"/>
      <c r="P9" s="207">
        <f>N9*$O$8</f>
        <v>728598.64999999991</v>
      </c>
      <c r="Q9" s="157"/>
      <c r="R9" s="157"/>
      <c r="S9" s="157"/>
      <c r="T9" s="157"/>
      <c r="U9" s="157"/>
      <c r="V9" s="157"/>
      <c r="W9" s="216"/>
      <c r="X9" s="216"/>
      <c r="Y9" s="216"/>
      <c r="Z9" s="216"/>
      <c r="AA9" s="216"/>
      <c r="AB9" s="216"/>
      <c r="AC9" s="207">
        <f t="shared" ref="AC9:AC17" si="0">P9+S9+$V$9</f>
        <v>728598.64999999991</v>
      </c>
      <c r="AD9" s="224" t="s">
        <v>645</v>
      </c>
    </row>
    <row r="10" spans="1:30" s="193" customFormat="1" ht="31.5" customHeight="1" x14ac:dyDescent="0.3">
      <c r="A10" s="158">
        <v>2</v>
      </c>
      <c r="B10" s="305" t="s">
        <v>445</v>
      </c>
      <c r="C10" s="306"/>
      <c r="D10" s="307"/>
      <c r="E10" s="157" t="s">
        <v>32</v>
      </c>
      <c r="F10" s="161">
        <v>1574</v>
      </c>
      <c r="G10" s="157"/>
      <c r="H10" s="157" t="s">
        <v>446</v>
      </c>
      <c r="I10" s="157"/>
      <c r="J10" s="157"/>
      <c r="K10" s="157"/>
      <c r="L10" s="157"/>
      <c r="M10" s="157"/>
      <c r="N10" s="168">
        <v>73.3</v>
      </c>
      <c r="O10" s="157"/>
      <c r="P10" s="207">
        <f>+N10*O8</f>
        <v>263513.5</v>
      </c>
      <c r="Q10" s="157"/>
      <c r="R10" s="157"/>
      <c r="S10" s="157"/>
      <c r="T10" s="157"/>
      <c r="U10" s="157"/>
      <c r="V10" s="157"/>
      <c r="W10" s="157"/>
      <c r="X10" s="216"/>
      <c r="Y10" s="216"/>
      <c r="Z10" s="216"/>
      <c r="AA10" s="216"/>
      <c r="AB10" s="216"/>
      <c r="AC10" s="207">
        <f t="shared" si="0"/>
        <v>263513.5</v>
      </c>
      <c r="AD10" s="158"/>
    </row>
    <row r="11" spans="1:30" s="193" customFormat="1" ht="78" x14ac:dyDescent="0.3">
      <c r="A11" s="174">
        <v>3</v>
      </c>
      <c r="B11" s="161" t="s">
        <v>993</v>
      </c>
      <c r="C11" s="161" t="s">
        <v>994</v>
      </c>
      <c r="D11" s="161" t="s">
        <v>995</v>
      </c>
      <c r="E11" s="157" t="s">
        <v>32</v>
      </c>
      <c r="F11" s="161">
        <v>1574</v>
      </c>
      <c r="G11" s="180" t="s">
        <v>447</v>
      </c>
      <c r="H11" s="157" t="s">
        <v>448</v>
      </c>
      <c r="I11" s="157">
        <v>20000</v>
      </c>
      <c r="J11" s="157">
        <v>0</v>
      </c>
      <c r="K11" s="157">
        <v>0</v>
      </c>
      <c r="L11" s="157">
        <v>10</v>
      </c>
      <c r="M11" s="157">
        <v>165</v>
      </c>
      <c r="N11" s="157"/>
      <c r="O11" s="157"/>
      <c r="P11" s="207"/>
      <c r="Q11" s="157"/>
      <c r="R11" s="157"/>
      <c r="S11" s="157"/>
      <c r="T11" s="157"/>
      <c r="U11" s="157"/>
      <c r="V11" s="157"/>
      <c r="W11" s="216"/>
      <c r="X11" s="216"/>
      <c r="Y11" s="216"/>
      <c r="Z11" s="157">
        <v>7973.2</v>
      </c>
      <c r="AA11" s="216"/>
      <c r="AB11" s="216"/>
      <c r="AC11" s="207">
        <f t="shared" si="0"/>
        <v>0</v>
      </c>
      <c r="AD11" s="208" t="s">
        <v>1065</v>
      </c>
    </row>
    <row r="12" spans="1:30" s="193" customFormat="1" ht="62.4" x14ac:dyDescent="0.3">
      <c r="A12" s="181">
        <v>4</v>
      </c>
      <c r="B12" s="161" t="s">
        <v>993</v>
      </c>
      <c r="C12" s="161" t="s">
        <v>994</v>
      </c>
      <c r="D12" s="161" t="s">
        <v>995</v>
      </c>
      <c r="E12" s="157" t="s">
        <v>32</v>
      </c>
      <c r="F12" s="161">
        <v>1574</v>
      </c>
      <c r="G12" s="157" t="s">
        <v>449</v>
      </c>
      <c r="H12" s="157" t="s">
        <v>448</v>
      </c>
      <c r="I12" s="157">
        <v>28000</v>
      </c>
      <c r="J12" s="157">
        <v>0</v>
      </c>
      <c r="K12" s="157">
        <v>0</v>
      </c>
      <c r="L12" s="157">
        <v>10</v>
      </c>
      <c r="M12" s="157">
        <v>112</v>
      </c>
      <c r="N12" s="157"/>
      <c r="O12" s="157"/>
      <c r="P12" s="207"/>
      <c r="Q12" s="157"/>
      <c r="R12" s="157"/>
      <c r="S12" s="157"/>
      <c r="T12" s="157"/>
      <c r="U12" s="157"/>
      <c r="V12" s="157"/>
      <c r="W12" s="157"/>
      <c r="X12" s="216"/>
      <c r="Y12" s="216"/>
      <c r="Z12" s="157">
        <v>1437.08</v>
      </c>
      <c r="AA12" s="216"/>
      <c r="AB12" s="216"/>
      <c r="AC12" s="207">
        <f t="shared" si="0"/>
        <v>0</v>
      </c>
      <c r="AD12" s="208" t="s">
        <v>1064</v>
      </c>
    </row>
    <row r="13" spans="1:30" s="193" customFormat="1" x14ac:dyDescent="0.3">
      <c r="A13" s="157">
        <v>5</v>
      </c>
      <c r="B13" s="157" t="s">
        <v>35</v>
      </c>
      <c r="C13" s="157"/>
      <c r="D13" s="157"/>
      <c r="E13" s="157" t="s">
        <v>32</v>
      </c>
      <c r="F13" s="161">
        <v>1574</v>
      </c>
      <c r="G13" s="157" t="s">
        <v>450</v>
      </c>
      <c r="H13" s="157" t="s">
        <v>451</v>
      </c>
      <c r="I13" s="157">
        <v>84279</v>
      </c>
      <c r="J13" s="157">
        <v>0</v>
      </c>
      <c r="K13" s="157">
        <v>0</v>
      </c>
      <c r="L13" s="157">
        <v>11</v>
      </c>
      <c r="M13" s="157">
        <v>4</v>
      </c>
      <c r="N13" s="157"/>
      <c r="O13" s="157"/>
      <c r="P13" s="207"/>
      <c r="Q13" s="157"/>
      <c r="R13" s="157"/>
      <c r="S13" s="157"/>
      <c r="T13" s="157"/>
      <c r="U13" s="157"/>
      <c r="V13" s="157"/>
      <c r="W13" s="216"/>
      <c r="X13" s="216"/>
      <c r="Y13" s="216"/>
      <c r="Z13" s="157">
        <v>2096</v>
      </c>
      <c r="AA13" s="216"/>
      <c r="AB13" s="216"/>
      <c r="AC13" s="207">
        <f t="shared" si="0"/>
        <v>0</v>
      </c>
      <c r="AD13" s="158"/>
    </row>
    <row r="14" spans="1:30" s="193" customFormat="1" x14ac:dyDescent="0.3">
      <c r="A14" s="157">
        <v>6</v>
      </c>
      <c r="B14" s="161" t="s">
        <v>685</v>
      </c>
      <c r="C14" s="157"/>
      <c r="D14" s="157"/>
      <c r="E14" s="157" t="s">
        <v>32</v>
      </c>
      <c r="F14" s="161">
        <v>1574</v>
      </c>
      <c r="G14" s="157">
        <v>857</v>
      </c>
      <c r="H14" s="157" t="s">
        <v>43</v>
      </c>
      <c r="I14" s="157">
        <v>9700</v>
      </c>
      <c r="J14" s="157">
        <v>0</v>
      </c>
      <c r="K14" s="157">
        <v>0</v>
      </c>
      <c r="L14" s="157">
        <v>2</v>
      </c>
      <c r="M14" s="157">
        <v>92</v>
      </c>
      <c r="N14" s="157"/>
      <c r="O14" s="157"/>
      <c r="P14" s="207">
        <v>0</v>
      </c>
      <c r="Q14" s="157"/>
      <c r="R14" s="157"/>
      <c r="S14" s="157"/>
      <c r="T14" s="157"/>
      <c r="U14" s="157"/>
      <c r="V14" s="157"/>
      <c r="W14" s="157"/>
      <c r="X14" s="216"/>
      <c r="Y14" s="216"/>
      <c r="Z14" s="157">
        <v>395</v>
      </c>
      <c r="AA14" s="216"/>
      <c r="AB14" s="216"/>
      <c r="AC14" s="207">
        <f t="shared" si="0"/>
        <v>0</v>
      </c>
      <c r="AD14" s="158"/>
    </row>
    <row r="15" spans="1:30" s="193" customFormat="1" ht="31.5" customHeight="1" x14ac:dyDescent="0.3">
      <c r="A15" s="157">
        <v>7</v>
      </c>
      <c r="B15" s="305" t="s">
        <v>445</v>
      </c>
      <c r="C15" s="306"/>
      <c r="D15" s="307"/>
      <c r="E15" s="157" t="s">
        <v>32</v>
      </c>
      <c r="F15" s="161">
        <v>1574</v>
      </c>
      <c r="G15" s="157">
        <v>465</v>
      </c>
      <c r="H15" s="157"/>
      <c r="I15" s="157"/>
      <c r="J15" s="157"/>
      <c r="K15" s="157"/>
      <c r="L15" s="157"/>
      <c r="M15" s="157"/>
      <c r="N15" s="157"/>
      <c r="O15" s="157"/>
      <c r="P15" s="207">
        <v>0</v>
      </c>
      <c r="Q15" s="157"/>
      <c r="R15" s="157"/>
      <c r="S15" s="157"/>
      <c r="T15" s="157"/>
      <c r="U15" s="157"/>
      <c r="V15" s="157"/>
      <c r="W15" s="216"/>
      <c r="X15" s="216"/>
      <c r="Y15" s="216"/>
      <c r="Z15" s="157">
        <v>7471.74</v>
      </c>
      <c r="AA15" s="216"/>
      <c r="AB15" s="216"/>
      <c r="AC15" s="207">
        <f t="shared" si="0"/>
        <v>0</v>
      </c>
      <c r="AD15" s="158"/>
    </row>
    <row r="16" spans="1:30" s="193" customFormat="1" ht="31.2" x14ac:dyDescent="0.3">
      <c r="A16" s="157">
        <v>8</v>
      </c>
      <c r="B16" s="161" t="s">
        <v>996</v>
      </c>
      <c r="C16" s="161" t="s">
        <v>1063</v>
      </c>
      <c r="D16" s="161" t="s">
        <v>997</v>
      </c>
      <c r="E16" s="157" t="s">
        <v>32</v>
      </c>
      <c r="F16" s="161">
        <v>1574</v>
      </c>
      <c r="G16" s="157" t="s">
        <v>452</v>
      </c>
      <c r="H16" s="157" t="s">
        <v>45</v>
      </c>
      <c r="I16" s="157">
        <v>4820</v>
      </c>
      <c r="J16" s="157">
        <v>4820</v>
      </c>
      <c r="K16" s="157">
        <v>0</v>
      </c>
      <c r="L16" s="157">
        <v>12</v>
      </c>
      <c r="M16" s="157">
        <v>175</v>
      </c>
      <c r="N16" s="157"/>
      <c r="O16" s="157"/>
      <c r="P16" s="207"/>
      <c r="Q16" s="157"/>
      <c r="R16" s="157"/>
      <c r="S16" s="157"/>
      <c r="T16" s="157"/>
      <c r="U16" s="157"/>
      <c r="V16" s="157"/>
      <c r="W16" s="216"/>
      <c r="X16" s="216"/>
      <c r="Y16" s="216"/>
      <c r="Z16" s="157"/>
      <c r="AA16" s="216"/>
      <c r="AB16" s="216"/>
      <c r="AC16" s="207">
        <f t="shared" si="0"/>
        <v>0</v>
      </c>
      <c r="AD16" s="158"/>
    </row>
    <row r="17" spans="1:30" s="193" customFormat="1" ht="120.75" customHeight="1" x14ac:dyDescent="0.3">
      <c r="A17" s="157">
        <v>9</v>
      </c>
      <c r="B17" s="161" t="s">
        <v>1066</v>
      </c>
      <c r="C17" s="161" t="s">
        <v>998</v>
      </c>
      <c r="D17" s="161" t="s">
        <v>999</v>
      </c>
      <c r="E17" s="157" t="s">
        <v>32</v>
      </c>
      <c r="F17" s="161">
        <v>1574</v>
      </c>
      <c r="G17" s="157" t="s">
        <v>453</v>
      </c>
      <c r="H17" s="157" t="s">
        <v>45</v>
      </c>
      <c r="I17" s="157">
        <v>3000</v>
      </c>
      <c r="J17" s="157">
        <v>3000</v>
      </c>
      <c r="K17" s="157">
        <v>0</v>
      </c>
      <c r="L17" s="157">
        <v>14</v>
      </c>
      <c r="M17" s="157">
        <v>7</v>
      </c>
      <c r="N17" s="157"/>
      <c r="O17" s="157"/>
      <c r="P17" s="207"/>
      <c r="Q17" s="157"/>
      <c r="R17" s="157"/>
      <c r="S17" s="157"/>
      <c r="T17" s="157"/>
      <c r="U17" s="157"/>
      <c r="V17" s="157"/>
      <c r="W17" s="218"/>
      <c r="X17" s="218"/>
      <c r="Y17" s="218"/>
      <c r="Z17" s="157"/>
      <c r="AA17" s="218"/>
      <c r="AB17" s="218"/>
      <c r="AC17" s="207">
        <f t="shared" si="0"/>
        <v>0</v>
      </c>
      <c r="AD17" s="161" t="s">
        <v>1067</v>
      </c>
    </row>
    <row r="18" spans="1:30" s="193" customFormat="1" ht="38.25" customHeight="1" x14ac:dyDescent="0.3">
      <c r="A18" s="241">
        <v>10</v>
      </c>
      <c r="B18" s="161" t="s">
        <v>1068</v>
      </c>
      <c r="C18" s="161" t="s">
        <v>1069</v>
      </c>
      <c r="D18" s="161" t="s">
        <v>1070</v>
      </c>
      <c r="E18" s="241" t="s">
        <v>32</v>
      </c>
      <c r="F18" s="231">
        <v>1574</v>
      </c>
      <c r="G18" s="241" t="s">
        <v>453</v>
      </c>
      <c r="H18" s="241" t="s">
        <v>45</v>
      </c>
      <c r="I18" s="241">
        <v>200</v>
      </c>
      <c r="J18" s="241">
        <v>0</v>
      </c>
      <c r="K18" s="241">
        <v>0</v>
      </c>
      <c r="L18" s="241">
        <v>14</v>
      </c>
      <c r="M18" s="241">
        <v>7</v>
      </c>
      <c r="N18" s="157"/>
      <c r="O18" s="168"/>
      <c r="P18" s="207"/>
      <c r="Q18" s="168"/>
      <c r="R18" s="168"/>
      <c r="S18" s="168"/>
      <c r="T18" s="168"/>
      <c r="U18" s="168"/>
      <c r="V18" s="225"/>
      <c r="W18" s="218"/>
      <c r="X18" s="218"/>
      <c r="Y18" s="218"/>
      <c r="Z18" s="168"/>
      <c r="AA18" s="218"/>
      <c r="AB18" s="219"/>
      <c r="AC18" s="226"/>
      <c r="AD18" s="231" t="s">
        <v>1073</v>
      </c>
    </row>
    <row r="19" spans="1:30" s="193" customFormat="1" ht="24" customHeight="1" x14ac:dyDescent="0.3">
      <c r="A19" s="243"/>
      <c r="B19" s="161" t="s">
        <v>1071</v>
      </c>
      <c r="C19" s="161" t="s">
        <v>1072</v>
      </c>
      <c r="D19" s="161" t="s">
        <v>1070</v>
      </c>
      <c r="E19" s="243"/>
      <c r="F19" s="233"/>
      <c r="G19" s="243"/>
      <c r="H19" s="243"/>
      <c r="I19" s="243"/>
      <c r="J19" s="243"/>
      <c r="K19" s="243"/>
      <c r="L19" s="243"/>
      <c r="M19" s="243"/>
      <c r="N19" s="164"/>
      <c r="O19" s="169"/>
      <c r="P19" s="227"/>
      <c r="Q19" s="169"/>
      <c r="R19" s="169"/>
      <c r="S19" s="169"/>
      <c r="T19" s="169"/>
      <c r="U19" s="169"/>
      <c r="V19" s="228"/>
      <c r="W19" s="220"/>
      <c r="X19" s="220"/>
      <c r="Y19" s="220"/>
      <c r="Z19" s="169"/>
      <c r="AA19" s="220"/>
      <c r="AB19" s="221"/>
      <c r="AC19" s="229"/>
      <c r="AD19" s="233"/>
    </row>
    <row r="20" spans="1:30" s="193" customFormat="1" ht="31.2" x14ac:dyDescent="0.3">
      <c r="A20" s="161">
        <v>11</v>
      </c>
      <c r="B20" s="157" t="s">
        <v>454</v>
      </c>
      <c r="C20" s="157"/>
      <c r="D20" s="157" t="s">
        <v>455</v>
      </c>
      <c r="E20" s="157" t="s">
        <v>32</v>
      </c>
      <c r="F20" s="161">
        <v>1574</v>
      </c>
      <c r="G20" s="157">
        <v>466</v>
      </c>
      <c r="H20" s="157" t="s">
        <v>448</v>
      </c>
      <c r="I20" s="157">
        <v>9910</v>
      </c>
      <c r="J20" s="157">
        <v>0</v>
      </c>
      <c r="K20" s="157">
        <v>0</v>
      </c>
      <c r="L20" s="157">
        <v>2</v>
      </c>
      <c r="M20" s="157">
        <v>208</v>
      </c>
      <c r="N20" s="157"/>
      <c r="O20" s="157"/>
      <c r="P20" s="207"/>
      <c r="Q20" s="157"/>
      <c r="R20" s="157"/>
      <c r="S20" s="157"/>
      <c r="T20" s="157"/>
      <c r="U20" s="157"/>
      <c r="V20" s="157"/>
      <c r="W20" s="220"/>
      <c r="X20" s="220"/>
      <c r="Y20" s="220"/>
      <c r="Z20" s="157">
        <v>5925.29</v>
      </c>
      <c r="AA20" s="220"/>
      <c r="AB20" s="220"/>
      <c r="AC20" s="207">
        <f>P20+S20+$V$9</f>
        <v>0</v>
      </c>
      <c r="AD20" s="208" t="s">
        <v>1050</v>
      </c>
    </row>
    <row r="21" spans="1:30" s="193" customFormat="1" x14ac:dyDescent="0.3">
      <c r="A21" s="181" t="s">
        <v>596</v>
      </c>
      <c r="B21" s="157" t="s">
        <v>35</v>
      </c>
      <c r="C21" s="157"/>
      <c r="D21" s="157"/>
      <c r="E21" s="157" t="s">
        <v>32</v>
      </c>
      <c r="F21" s="161">
        <v>1574</v>
      </c>
      <c r="G21" s="157">
        <v>894</v>
      </c>
      <c r="H21" s="157" t="s">
        <v>456</v>
      </c>
      <c r="I21" s="157">
        <v>2200</v>
      </c>
      <c r="J21" s="157">
        <v>0</v>
      </c>
      <c r="K21" s="157">
        <v>0</v>
      </c>
      <c r="L21" s="157">
        <v>2</v>
      </c>
      <c r="M21" s="157">
        <v>116</v>
      </c>
      <c r="N21" s="164"/>
      <c r="O21" s="157"/>
      <c r="P21" s="207"/>
      <c r="Q21" s="157"/>
      <c r="R21" s="157"/>
      <c r="S21" s="157"/>
      <c r="T21" s="157"/>
      <c r="U21" s="157"/>
      <c r="V21" s="157"/>
      <c r="W21" s="157"/>
      <c r="X21" s="216"/>
      <c r="Y21" s="216"/>
      <c r="Z21" s="157">
        <v>1653.67</v>
      </c>
      <c r="AA21" s="216"/>
      <c r="AB21" s="216"/>
      <c r="AC21" s="207">
        <f>P21+S21+$V$9</f>
        <v>0</v>
      </c>
      <c r="AD21" s="158"/>
    </row>
    <row r="22" spans="1:30" s="193" customFormat="1" x14ac:dyDescent="0.3">
      <c r="A22" s="157">
        <v>13</v>
      </c>
      <c r="B22" s="157" t="s">
        <v>457</v>
      </c>
      <c r="C22" s="157"/>
      <c r="D22" s="157" t="s">
        <v>458</v>
      </c>
      <c r="E22" s="157" t="s">
        <v>32</v>
      </c>
      <c r="F22" s="161">
        <v>1574</v>
      </c>
      <c r="G22" s="157" t="s">
        <v>459</v>
      </c>
      <c r="H22" s="157" t="s">
        <v>448</v>
      </c>
      <c r="I22" s="157">
        <v>2150</v>
      </c>
      <c r="J22" s="157">
        <v>0</v>
      </c>
      <c r="K22" s="157">
        <v>0</v>
      </c>
      <c r="L22" s="157">
        <v>12</v>
      </c>
      <c r="M22" s="157">
        <v>177</v>
      </c>
      <c r="N22" s="157"/>
      <c r="O22" s="157"/>
      <c r="P22" s="207"/>
      <c r="Q22" s="157"/>
      <c r="R22" s="157"/>
      <c r="S22" s="157"/>
      <c r="T22" s="157"/>
      <c r="U22" s="157"/>
      <c r="V22" s="157"/>
      <c r="W22" s="216"/>
      <c r="X22" s="216"/>
      <c r="Y22" s="216"/>
      <c r="Z22" s="157">
        <v>780.73</v>
      </c>
      <c r="AA22" s="216"/>
      <c r="AB22" s="216"/>
      <c r="AC22" s="207">
        <f>P22+S22+$V$9</f>
        <v>0</v>
      </c>
      <c r="AD22" s="158"/>
    </row>
    <row r="23" spans="1:30" s="193" customFormat="1" x14ac:dyDescent="0.3">
      <c r="A23" s="157">
        <v>14</v>
      </c>
      <c r="B23" s="157" t="s">
        <v>460</v>
      </c>
      <c r="C23" s="157"/>
      <c r="D23" s="157" t="s">
        <v>458</v>
      </c>
      <c r="E23" s="157" t="s">
        <v>32</v>
      </c>
      <c r="F23" s="161">
        <v>1574</v>
      </c>
      <c r="G23" s="157" t="s">
        <v>461</v>
      </c>
      <c r="H23" s="157" t="s">
        <v>448</v>
      </c>
      <c r="I23" s="157">
        <v>800</v>
      </c>
      <c r="J23" s="157">
        <v>0</v>
      </c>
      <c r="K23" s="157">
        <v>0</v>
      </c>
      <c r="L23" s="157">
        <v>10</v>
      </c>
      <c r="M23" s="157">
        <v>127</v>
      </c>
      <c r="N23" s="157"/>
      <c r="O23" s="157"/>
      <c r="P23" s="207"/>
      <c r="Q23" s="157"/>
      <c r="R23" s="157"/>
      <c r="S23" s="157"/>
      <c r="T23" s="157"/>
      <c r="U23" s="157"/>
      <c r="V23" s="157"/>
      <c r="W23" s="157"/>
      <c r="X23" s="216"/>
      <c r="Y23" s="216"/>
      <c r="Z23" s="157">
        <v>405.56</v>
      </c>
      <c r="AA23" s="216"/>
      <c r="AB23" s="216">
        <v>13814</v>
      </c>
      <c r="AC23" s="207">
        <f>AB23</f>
        <v>13814</v>
      </c>
      <c r="AD23" s="158"/>
    </row>
    <row r="24" spans="1:30" s="193" customFormat="1" x14ac:dyDescent="0.3">
      <c r="A24" s="157">
        <v>15</v>
      </c>
      <c r="B24" s="158" t="s">
        <v>462</v>
      </c>
      <c r="C24" s="158"/>
      <c r="D24" s="158" t="s">
        <v>458</v>
      </c>
      <c r="E24" s="157" t="s">
        <v>32</v>
      </c>
      <c r="F24" s="161">
        <v>1574</v>
      </c>
      <c r="G24" s="157" t="s">
        <v>463</v>
      </c>
      <c r="H24" s="157" t="s">
        <v>448</v>
      </c>
      <c r="I24" s="157">
        <v>1858</v>
      </c>
      <c r="J24" s="157">
        <v>0</v>
      </c>
      <c r="K24" s="157">
        <v>0</v>
      </c>
      <c r="L24" s="157">
        <v>10</v>
      </c>
      <c r="M24" s="157">
        <v>175</v>
      </c>
      <c r="N24" s="157"/>
      <c r="O24" s="157"/>
      <c r="P24" s="207"/>
      <c r="Q24" s="157"/>
      <c r="R24" s="157"/>
      <c r="S24" s="157"/>
      <c r="T24" s="157"/>
      <c r="U24" s="157"/>
      <c r="V24" s="157"/>
      <c r="W24" s="157"/>
      <c r="X24" s="216"/>
      <c r="Y24" s="216"/>
      <c r="Z24" s="157">
        <v>82.29</v>
      </c>
      <c r="AA24" s="216"/>
      <c r="AB24" s="216"/>
      <c r="AC24" s="207">
        <f>P24+S24+$V$9</f>
        <v>0</v>
      </c>
      <c r="AD24" s="158"/>
    </row>
    <row r="25" spans="1:30" s="193" customFormat="1" x14ac:dyDescent="0.3">
      <c r="A25" s="158">
        <v>16</v>
      </c>
      <c r="B25" s="157" t="s">
        <v>687</v>
      </c>
      <c r="C25" s="157"/>
      <c r="D25" s="157" t="s">
        <v>458</v>
      </c>
      <c r="E25" s="157" t="s">
        <v>32</v>
      </c>
      <c r="F25" s="161">
        <v>1574</v>
      </c>
      <c r="G25" s="157" t="s">
        <v>464</v>
      </c>
      <c r="H25" s="157" t="s">
        <v>688</v>
      </c>
      <c r="I25" s="157">
        <v>100</v>
      </c>
      <c r="J25" s="157">
        <v>0</v>
      </c>
      <c r="K25" s="157">
        <v>0</v>
      </c>
      <c r="L25" s="157">
        <v>11</v>
      </c>
      <c r="M25" s="157">
        <v>27</v>
      </c>
      <c r="N25" s="157"/>
      <c r="O25" s="157"/>
      <c r="P25" s="207"/>
      <c r="Q25" s="157"/>
      <c r="R25" s="157"/>
      <c r="S25" s="157"/>
      <c r="T25" s="157"/>
      <c r="U25" s="157"/>
      <c r="V25" s="157"/>
      <c r="W25" s="157"/>
      <c r="X25" s="216"/>
      <c r="Y25" s="216"/>
      <c r="Z25" s="157">
        <v>54.1</v>
      </c>
      <c r="AA25" s="216"/>
      <c r="AB25" s="158"/>
      <c r="AC25" s="207">
        <f>P25+S25+$V$9</f>
        <v>0</v>
      </c>
      <c r="AD25" s="158" t="s">
        <v>1062</v>
      </c>
    </row>
    <row r="26" spans="1:30" s="193" customFormat="1" ht="46.8" x14ac:dyDescent="0.3">
      <c r="A26" s="161">
        <v>17</v>
      </c>
      <c r="B26" s="161" t="s">
        <v>1000</v>
      </c>
      <c r="C26" s="161" t="s">
        <v>1060</v>
      </c>
      <c r="D26" s="161" t="s">
        <v>1001</v>
      </c>
      <c r="E26" s="157" t="s">
        <v>32</v>
      </c>
      <c r="F26" s="161">
        <v>1574</v>
      </c>
      <c r="G26" s="157">
        <v>467</v>
      </c>
      <c r="H26" s="157" t="s">
        <v>448</v>
      </c>
      <c r="I26" s="157">
        <v>2930</v>
      </c>
      <c r="J26" s="157">
        <v>0</v>
      </c>
      <c r="K26" s="157">
        <v>0</v>
      </c>
      <c r="L26" s="157">
        <v>4</v>
      </c>
      <c r="M26" s="157">
        <v>40</v>
      </c>
      <c r="N26" s="157"/>
      <c r="O26" s="157"/>
      <c r="P26" s="207"/>
      <c r="Q26" s="157"/>
      <c r="R26" s="157"/>
      <c r="S26" s="157"/>
      <c r="T26" s="157"/>
      <c r="U26" s="157"/>
      <c r="V26" s="157"/>
      <c r="W26" s="157"/>
      <c r="X26" s="216"/>
      <c r="Y26" s="216"/>
      <c r="Z26" s="157">
        <v>212.77</v>
      </c>
      <c r="AA26" s="216"/>
      <c r="AB26" s="216"/>
      <c r="AC26" s="207">
        <f>P26+S26+$V$9</f>
        <v>0</v>
      </c>
      <c r="AD26" s="157" t="s">
        <v>1061</v>
      </c>
    </row>
    <row r="27" spans="1:30" s="193" customFormat="1" x14ac:dyDescent="0.3">
      <c r="A27" s="181" t="s">
        <v>1146</v>
      </c>
      <c r="B27" s="157" t="s">
        <v>454</v>
      </c>
      <c r="C27" s="157"/>
      <c r="D27" s="157" t="s">
        <v>455</v>
      </c>
      <c r="E27" s="157" t="s">
        <v>32</v>
      </c>
      <c r="F27" s="161">
        <v>1574</v>
      </c>
      <c r="G27" s="157" t="s">
        <v>465</v>
      </c>
      <c r="H27" s="157" t="s">
        <v>448</v>
      </c>
      <c r="I27" s="157">
        <v>2890</v>
      </c>
      <c r="J27" s="157">
        <v>0</v>
      </c>
      <c r="K27" s="157">
        <v>0</v>
      </c>
      <c r="L27" s="157">
        <v>3</v>
      </c>
      <c r="M27" s="157">
        <v>112</v>
      </c>
      <c r="N27" s="157"/>
      <c r="O27" s="157"/>
      <c r="P27" s="207"/>
      <c r="Q27" s="157"/>
      <c r="R27" s="157"/>
      <c r="S27" s="157"/>
      <c r="T27" s="157"/>
      <c r="U27" s="157"/>
      <c r="V27" s="157"/>
      <c r="W27" s="157"/>
      <c r="X27" s="216"/>
      <c r="Y27" s="216"/>
      <c r="Z27" s="157">
        <v>206.57</v>
      </c>
      <c r="AA27" s="216"/>
      <c r="AB27" s="216"/>
      <c r="AC27" s="207">
        <f>P27+S27+$V$9</f>
        <v>0</v>
      </c>
      <c r="AD27" s="158"/>
    </row>
    <row r="28" spans="1:30" s="193" customFormat="1" x14ac:dyDescent="0.3">
      <c r="A28" s="157">
        <v>19</v>
      </c>
      <c r="B28" s="157" t="s">
        <v>466</v>
      </c>
      <c r="C28" s="157" t="s">
        <v>714</v>
      </c>
      <c r="D28" s="157" t="s">
        <v>467</v>
      </c>
      <c r="E28" s="157" t="s">
        <v>32</v>
      </c>
      <c r="F28" s="161">
        <v>1574</v>
      </c>
      <c r="G28" s="157" t="s">
        <v>468</v>
      </c>
      <c r="H28" s="157" t="s">
        <v>448</v>
      </c>
      <c r="I28" s="157">
        <v>5800</v>
      </c>
      <c r="J28" s="157">
        <v>0</v>
      </c>
      <c r="K28" s="157">
        <v>0</v>
      </c>
      <c r="L28" s="157">
        <v>2</v>
      </c>
      <c r="M28" s="157">
        <v>188</v>
      </c>
      <c r="N28" s="157"/>
      <c r="O28" s="157"/>
      <c r="P28" s="207"/>
      <c r="Q28" s="157"/>
      <c r="R28" s="157"/>
      <c r="S28" s="157"/>
      <c r="T28" s="157"/>
      <c r="U28" s="157"/>
      <c r="V28" s="157"/>
      <c r="W28" s="157"/>
      <c r="X28" s="216"/>
      <c r="Y28" s="216"/>
      <c r="Z28" s="157">
        <v>1402.58</v>
      </c>
      <c r="AA28" s="216"/>
      <c r="AB28" s="216">
        <v>110645</v>
      </c>
      <c r="AC28" s="207">
        <f>AB28</f>
        <v>110645</v>
      </c>
      <c r="AD28" s="158" t="s">
        <v>1049</v>
      </c>
    </row>
    <row r="29" spans="1:30" s="193" customFormat="1" x14ac:dyDescent="0.3">
      <c r="A29" s="157">
        <v>20</v>
      </c>
      <c r="B29" s="157" t="s">
        <v>469</v>
      </c>
      <c r="C29" s="157"/>
      <c r="D29" s="157" t="s">
        <v>470</v>
      </c>
      <c r="E29" s="157" t="s">
        <v>32</v>
      </c>
      <c r="F29" s="161">
        <v>1574</v>
      </c>
      <c r="G29" s="180" t="s">
        <v>471</v>
      </c>
      <c r="H29" s="157" t="s">
        <v>448</v>
      </c>
      <c r="I29" s="157">
        <v>2510</v>
      </c>
      <c r="J29" s="157">
        <v>0</v>
      </c>
      <c r="K29" s="157">
        <v>0</v>
      </c>
      <c r="L29" s="157">
        <v>10</v>
      </c>
      <c r="M29" s="157">
        <v>150</v>
      </c>
      <c r="N29" s="157"/>
      <c r="O29" s="157"/>
      <c r="P29" s="207"/>
      <c r="Q29" s="157"/>
      <c r="R29" s="157"/>
      <c r="S29" s="157"/>
      <c r="T29" s="157"/>
      <c r="U29" s="157"/>
      <c r="V29" s="157"/>
      <c r="W29" s="157"/>
      <c r="X29" s="216"/>
      <c r="Y29" s="216"/>
      <c r="Z29" s="157">
        <v>413.57</v>
      </c>
      <c r="AA29" s="216"/>
      <c r="AB29" s="216"/>
      <c r="AC29" s="207">
        <f>P29+S29+$V$9</f>
        <v>0</v>
      </c>
      <c r="AD29" s="158"/>
    </row>
    <row r="30" spans="1:30" s="193" customFormat="1" ht="46.8" x14ac:dyDescent="0.3">
      <c r="A30" s="157">
        <v>21</v>
      </c>
      <c r="B30" s="161" t="s">
        <v>1002</v>
      </c>
      <c r="C30" s="161" t="s">
        <v>1003</v>
      </c>
      <c r="D30" s="161" t="s">
        <v>1004</v>
      </c>
      <c r="E30" s="157" t="s">
        <v>32</v>
      </c>
      <c r="F30" s="161">
        <v>1574</v>
      </c>
      <c r="G30" s="157" t="s">
        <v>473</v>
      </c>
      <c r="H30" s="157" t="s">
        <v>448</v>
      </c>
      <c r="I30" s="157">
        <v>430</v>
      </c>
      <c r="J30" s="157">
        <v>0</v>
      </c>
      <c r="K30" s="157">
        <v>0</v>
      </c>
      <c r="L30" s="157">
        <v>8</v>
      </c>
      <c r="M30" s="157">
        <v>183</v>
      </c>
      <c r="N30" s="157"/>
      <c r="O30" s="157"/>
      <c r="P30" s="207"/>
      <c r="Q30" s="157"/>
      <c r="R30" s="157"/>
      <c r="S30" s="157"/>
      <c r="T30" s="157"/>
      <c r="U30" s="157"/>
      <c r="V30" s="157"/>
      <c r="W30" s="157"/>
      <c r="X30" s="216"/>
      <c r="Y30" s="216"/>
      <c r="Z30" s="157">
        <v>171.17</v>
      </c>
      <c r="AA30" s="216"/>
      <c r="AB30" s="216"/>
      <c r="AC30" s="207">
        <f>P30+S30+$V$9</f>
        <v>0</v>
      </c>
      <c r="AD30" s="158"/>
    </row>
    <row r="31" spans="1:30" s="193" customFormat="1" x14ac:dyDescent="0.3">
      <c r="A31" s="181" t="s">
        <v>1147</v>
      </c>
      <c r="B31" s="157" t="s">
        <v>474</v>
      </c>
      <c r="C31" s="157" t="s">
        <v>475</v>
      </c>
      <c r="D31" s="157" t="s">
        <v>476</v>
      </c>
      <c r="E31" s="157" t="s">
        <v>32</v>
      </c>
      <c r="F31" s="161">
        <v>1574</v>
      </c>
      <c r="G31" s="157" t="s">
        <v>477</v>
      </c>
      <c r="H31" s="157" t="s">
        <v>478</v>
      </c>
      <c r="I31" s="157">
        <v>2340</v>
      </c>
      <c r="J31" s="157">
        <v>0</v>
      </c>
      <c r="K31" s="157">
        <v>0</v>
      </c>
      <c r="L31" s="157">
        <v>2</v>
      </c>
      <c r="M31" s="157">
        <v>244</v>
      </c>
      <c r="N31" s="157"/>
      <c r="O31" s="157"/>
      <c r="P31" s="207"/>
      <c r="Q31" s="157"/>
      <c r="R31" s="157"/>
      <c r="S31" s="157"/>
      <c r="T31" s="157"/>
      <c r="U31" s="157"/>
      <c r="V31" s="157"/>
      <c r="W31" s="157">
        <v>242.56</v>
      </c>
      <c r="X31" s="216"/>
      <c r="Y31" s="216">
        <f>W31*X8</f>
        <v>147961.60000000001</v>
      </c>
      <c r="Z31" s="164"/>
      <c r="AA31" s="216"/>
      <c r="AB31" s="158">
        <v>43736</v>
      </c>
      <c r="AC31" s="207">
        <f>Y31+AB31</f>
        <v>191697.6</v>
      </c>
      <c r="AD31" s="158"/>
    </row>
    <row r="32" spans="1:30" s="193" customFormat="1" ht="32.25" customHeight="1" x14ac:dyDescent="0.3">
      <c r="A32" s="157">
        <v>23</v>
      </c>
      <c r="B32" s="157" t="s">
        <v>479</v>
      </c>
      <c r="C32" s="157" t="s">
        <v>1081</v>
      </c>
      <c r="D32" s="157" t="s">
        <v>480</v>
      </c>
      <c r="E32" s="157" t="s">
        <v>32</v>
      </c>
      <c r="F32" s="161">
        <v>1574</v>
      </c>
      <c r="G32" s="157" t="s">
        <v>477</v>
      </c>
      <c r="H32" s="157" t="s">
        <v>448</v>
      </c>
      <c r="I32" s="157">
        <v>3000</v>
      </c>
      <c r="J32" s="157">
        <v>0</v>
      </c>
      <c r="K32" s="157">
        <v>0</v>
      </c>
      <c r="L32" s="157">
        <v>2</v>
      </c>
      <c r="M32" s="157">
        <v>166</v>
      </c>
      <c r="N32" s="158"/>
      <c r="O32" s="157"/>
      <c r="P32" s="207"/>
      <c r="Q32" s="157"/>
      <c r="R32" s="157"/>
      <c r="S32" s="157"/>
      <c r="T32" s="157"/>
      <c r="U32" s="157"/>
      <c r="V32" s="157"/>
      <c r="W32" s="157"/>
      <c r="X32" s="216"/>
      <c r="Y32" s="216"/>
      <c r="Z32" s="157">
        <v>462</v>
      </c>
      <c r="AA32" s="216"/>
      <c r="AB32" s="216"/>
      <c r="AC32" s="207">
        <f>P32+S32+$V$9</f>
        <v>0</v>
      </c>
      <c r="AD32" s="157" t="s">
        <v>1080</v>
      </c>
    </row>
    <row r="33" spans="1:30" s="193" customFormat="1" x14ac:dyDescent="0.3">
      <c r="A33" s="157">
        <v>24</v>
      </c>
      <c r="B33" s="157" t="s">
        <v>686</v>
      </c>
      <c r="C33" s="157"/>
      <c r="D33" s="157" t="s">
        <v>818</v>
      </c>
      <c r="E33" s="157" t="s">
        <v>32</v>
      </c>
      <c r="F33" s="161">
        <v>1574</v>
      </c>
      <c r="G33" s="157" t="s">
        <v>819</v>
      </c>
      <c r="H33" s="157" t="s">
        <v>448</v>
      </c>
      <c r="I33" s="157">
        <v>2360</v>
      </c>
      <c r="J33" s="157">
        <v>0</v>
      </c>
      <c r="K33" s="157">
        <v>0</v>
      </c>
      <c r="L33" s="157"/>
      <c r="M33" s="157"/>
      <c r="N33" s="157"/>
      <c r="O33" s="157"/>
      <c r="P33" s="207"/>
      <c r="Q33" s="157"/>
      <c r="R33" s="157"/>
      <c r="S33" s="157"/>
      <c r="T33" s="157"/>
      <c r="U33" s="157"/>
      <c r="V33" s="157"/>
      <c r="W33" s="157"/>
      <c r="X33" s="216"/>
      <c r="Y33" s="216"/>
      <c r="Z33" s="157"/>
      <c r="AA33" s="216"/>
      <c r="AB33" s="216">
        <v>29707</v>
      </c>
      <c r="AC33" s="207">
        <f>P33+S33+$V$9</f>
        <v>0</v>
      </c>
      <c r="AD33" s="158" t="s">
        <v>1074</v>
      </c>
    </row>
    <row r="34" spans="1:30" s="193" customFormat="1" ht="31.2" x14ac:dyDescent="0.3">
      <c r="A34" s="181" t="s">
        <v>483</v>
      </c>
      <c r="B34" s="161" t="s">
        <v>1005</v>
      </c>
      <c r="C34" s="222" t="s">
        <v>1058</v>
      </c>
      <c r="D34" s="161" t="s">
        <v>1006</v>
      </c>
      <c r="E34" s="157" t="s">
        <v>32</v>
      </c>
      <c r="F34" s="161">
        <v>1574</v>
      </c>
      <c r="G34" s="157" t="s">
        <v>481</v>
      </c>
      <c r="H34" s="157" t="s">
        <v>688</v>
      </c>
      <c r="I34" s="157">
        <v>1000</v>
      </c>
      <c r="J34" s="157">
        <v>0</v>
      </c>
      <c r="K34" s="157">
        <v>0</v>
      </c>
      <c r="L34" s="157">
        <v>7</v>
      </c>
      <c r="M34" s="157">
        <v>1</v>
      </c>
      <c r="N34" s="157"/>
      <c r="O34" s="157"/>
      <c r="P34" s="207"/>
      <c r="Q34" s="157"/>
      <c r="R34" s="157"/>
      <c r="S34" s="157"/>
      <c r="T34" s="157"/>
      <c r="U34" s="157"/>
      <c r="V34" s="157"/>
      <c r="W34" s="157"/>
      <c r="X34" s="158"/>
      <c r="Y34" s="158"/>
      <c r="Z34" s="157">
        <v>142.26</v>
      </c>
      <c r="AA34" s="158"/>
      <c r="AB34" s="158"/>
      <c r="AC34" s="207">
        <f>P34+S34+$V$9</f>
        <v>0</v>
      </c>
      <c r="AD34" s="208" t="s">
        <v>1059</v>
      </c>
    </row>
    <row r="35" spans="1:30" s="193" customFormat="1" x14ac:dyDescent="0.3">
      <c r="A35" s="157">
        <v>26</v>
      </c>
      <c r="B35" s="157" t="s">
        <v>482</v>
      </c>
      <c r="C35" s="157" t="s">
        <v>689</v>
      </c>
      <c r="D35" s="157" t="s">
        <v>495</v>
      </c>
      <c r="E35" s="157" t="s">
        <v>32</v>
      </c>
      <c r="F35" s="157">
        <v>1574</v>
      </c>
      <c r="G35" s="157" t="s">
        <v>820</v>
      </c>
      <c r="H35" s="157" t="s">
        <v>478</v>
      </c>
      <c r="I35" s="157">
        <v>4530</v>
      </c>
      <c r="J35" s="157">
        <v>0</v>
      </c>
      <c r="K35" s="157">
        <v>0</v>
      </c>
      <c r="L35" s="157">
        <v>7</v>
      </c>
      <c r="M35" s="157">
        <v>13</v>
      </c>
      <c r="N35" s="157"/>
      <c r="O35" s="157"/>
      <c r="P35" s="207"/>
      <c r="Q35" s="157"/>
      <c r="R35" s="157"/>
      <c r="S35" s="157"/>
      <c r="T35" s="157"/>
      <c r="U35" s="157"/>
      <c r="V35" s="157"/>
      <c r="W35" s="157">
        <v>72.349999999999994</v>
      </c>
      <c r="X35" s="158"/>
      <c r="Y35" s="158">
        <f>W35*X8</f>
        <v>44133.5</v>
      </c>
      <c r="Z35" s="158"/>
      <c r="AA35" s="158"/>
      <c r="AB35" s="158">
        <v>29940</v>
      </c>
      <c r="AC35" s="207">
        <f>Y35+AB35</f>
        <v>74073.5</v>
      </c>
      <c r="AD35" s="158"/>
    </row>
    <row r="36" spans="1:30" s="193" customFormat="1" x14ac:dyDescent="0.3">
      <c r="A36" s="157">
        <v>27</v>
      </c>
      <c r="B36" s="157"/>
      <c r="C36" s="157"/>
      <c r="D36" s="157"/>
      <c r="E36" s="157"/>
      <c r="F36" s="157"/>
      <c r="G36" s="157" t="s">
        <v>821</v>
      </c>
      <c r="H36" s="157"/>
      <c r="I36" s="157"/>
      <c r="J36" s="157"/>
      <c r="K36" s="157"/>
      <c r="L36" s="157"/>
      <c r="M36" s="157"/>
      <c r="N36" s="157">
        <v>170.68</v>
      </c>
      <c r="O36" s="157"/>
      <c r="P36" s="207">
        <v>0</v>
      </c>
      <c r="Q36" s="157"/>
      <c r="R36" s="157"/>
      <c r="S36" s="157"/>
      <c r="T36" s="157"/>
      <c r="U36" s="157"/>
      <c r="V36" s="157"/>
      <c r="W36" s="157"/>
      <c r="X36" s="216"/>
      <c r="Y36" s="216"/>
      <c r="Z36" s="216"/>
      <c r="AA36" s="216"/>
      <c r="AB36" s="158"/>
      <c r="AC36" s="207">
        <f t="shared" ref="AC36:AC41" si="1">P36+S36+$V$9</f>
        <v>0</v>
      </c>
      <c r="AD36" s="158"/>
    </row>
    <row r="37" spans="1:30" s="193" customFormat="1" x14ac:dyDescent="0.3">
      <c r="A37" s="157">
        <v>28</v>
      </c>
      <c r="B37" s="157"/>
      <c r="C37" s="157"/>
      <c r="D37" s="157"/>
      <c r="E37" s="157"/>
      <c r="F37" s="157"/>
      <c r="G37" s="157" t="s">
        <v>822</v>
      </c>
      <c r="H37" s="157"/>
      <c r="I37" s="157"/>
      <c r="J37" s="157"/>
      <c r="K37" s="157"/>
      <c r="L37" s="157"/>
      <c r="M37" s="157"/>
      <c r="N37" s="157">
        <v>117.82</v>
      </c>
      <c r="O37" s="157"/>
      <c r="P37" s="207">
        <v>0</v>
      </c>
      <c r="Q37" s="157"/>
      <c r="R37" s="157"/>
      <c r="S37" s="157"/>
      <c r="T37" s="157"/>
      <c r="U37" s="157"/>
      <c r="V37" s="157"/>
      <c r="W37" s="157"/>
      <c r="X37" s="216"/>
      <c r="Y37" s="216"/>
      <c r="Z37" s="216"/>
      <c r="AA37" s="216"/>
      <c r="AB37" s="216"/>
      <c r="AC37" s="207">
        <f t="shared" si="1"/>
        <v>0</v>
      </c>
      <c r="AD37" s="158"/>
    </row>
    <row r="38" spans="1:30" s="193" customFormat="1" x14ac:dyDescent="0.3">
      <c r="A38" s="157">
        <v>29</v>
      </c>
      <c r="B38" s="157"/>
      <c r="C38" s="157"/>
      <c r="D38" s="157"/>
      <c r="E38" s="157"/>
      <c r="F38" s="157"/>
      <c r="G38" s="157" t="s">
        <v>823</v>
      </c>
      <c r="H38" s="157"/>
      <c r="I38" s="157"/>
      <c r="J38" s="157"/>
      <c r="K38" s="157"/>
      <c r="L38" s="157"/>
      <c r="M38" s="157"/>
      <c r="N38" s="157">
        <v>2.6</v>
      </c>
      <c r="O38" s="157"/>
      <c r="P38" s="207">
        <v>0</v>
      </c>
      <c r="Q38" s="157"/>
      <c r="R38" s="157"/>
      <c r="S38" s="157"/>
      <c r="T38" s="157"/>
      <c r="U38" s="157"/>
      <c r="V38" s="157"/>
      <c r="W38" s="157"/>
      <c r="X38" s="216"/>
      <c r="Y38" s="216"/>
      <c r="Z38" s="216"/>
      <c r="AA38" s="216"/>
      <c r="AB38" s="216"/>
      <c r="AC38" s="207">
        <f t="shared" si="1"/>
        <v>0</v>
      </c>
      <c r="AD38" s="158"/>
    </row>
    <row r="39" spans="1:30" s="193" customFormat="1" ht="31.5" customHeight="1" x14ac:dyDescent="0.3">
      <c r="A39" s="181" t="s">
        <v>601</v>
      </c>
      <c r="B39" s="305" t="s">
        <v>445</v>
      </c>
      <c r="C39" s="306"/>
      <c r="D39" s="307"/>
      <c r="E39" s="157" t="s">
        <v>32</v>
      </c>
      <c r="F39" s="161">
        <v>1574</v>
      </c>
      <c r="G39" s="181" t="s">
        <v>484</v>
      </c>
      <c r="H39" s="157"/>
      <c r="I39" s="157"/>
      <c r="J39" s="157"/>
      <c r="K39" s="157"/>
      <c r="L39" s="157"/>
      <c r="M39" s="157"/>
      <c r="N39" s="157">
        <v>991.3</v>
      </c>
      <c r="O39" s="157"/>
      <c r="P39" s="207">
        <f>+N39*O8</f>
        <v>3563723.5</v>
      </c>
      <c r="Q39" s="157"/>
      <c r="R39" s="157"/>
      <c r="S39" s="157"/>
      <c r="T39" s="157"/>
      <c r="U39" s="157"/>
      <c r="V39" s="157"/>
      <c r="W39" s="216"/>
      <c r="X39" s="216"/>
      <c r="Y39" s="216"/>
      <c r="Z39" s="216"/>
      <c r="AA39" s="216"/>
      <c r="AB39" s="216"/>
      <c r="AC39" s="207">
        <f t="shared" si="1"/>
        <v>3563723.5</v>
      </c>
      <c r="AD39" s="158"/>
    </row>
    <row r="40" spans="1:30" s="193" customFormat="1" x14ac:dyDescent="0.3">
      <c r="A40" s="157">
        <v>31</v>
      </c>
      <c r="B40" s="157" t="s">
        <v>460</v>
      </c>
      <c r="C40" s="157"/>
      <c r="D40" s="157" t="s">
        <v>458</v>
      </c>
      <c r="E40" s="157" t="s">
        <v>32</v>
      </c>
      <c r="F40" s="161">
        <v>1574</v>
      </c>
      <c r="G40" s="157" t="s">
        <v>485</v>
      </c>
      <c r="H40" s="157" t="s">
        <v>1082</v>
      </c>
      <c r="I40" s="157">
        <v>2000</v>
      </c>
      <c r="J40" s="157">
        <v>0</v>
      </c>
      <c r="K40" s="157">
        <v>0</v>
      </c>
      <c r="L40" s="157">
        <v>4</v>
      </c>
      <c r="M40" s="157">
        <v>74</v>
      </c>
      <c r="N40" s="157">
        <v>73.66</v>
      </c>
      <c r="O40" s="157"/>
      <c r="P40" s="207">
        <f>N40*$O$8</f>
        <v>264807.7</v>
      </c>
      <c r="Q40" s="157"/>
      <c r="R40" s="157"/>
      <c r="S40" s="157"/>
      <c r="T40" s="157"/>
      <c r="U40" s="157"/>
      <c r="V40" s="157"/>
      <c r="W40" s="157"/>
      <c r="X40" s="216"/>
      <c r="Y40" s="216"/>
      <c r="Z40" s="216"/>
      <c r="AA40" s="216"/>
      <c r="AB40" s="216"/>
      <c r="AC40" s="207">
        <f t="shared" si="1"/>
        <v>264807.7</v>
      </c>
      <c r="AD40" s="158"/>
    </row>
    <row r="41" spans="1:30" s="164" customFormat="1" ht="31.5" customHeight="1" x14ac:dyDescent="0.3">
      <c r="A41" s="181" t="s">
        <v>1148</v>
      </c>
      <c r="B41" s="305" t="s">
        <v>445</v>
      </c>
      <c r="C41" s="306"/>
      <c r="D41" s="307"/>
      <c r="E41" s="157" t="s">
        <v>32</v>
      </c>
      <c r="F41" s="161">
        <v>1574</v>
      </c>
      <c r="G41" s="157" t="s">
        <v>486</v>
      </c>
      <c r="H41" s="157"/>
      <c r="I41" s="157"/>
      <c r="J41" s="157"/>
      <c r="K41" s="157"/>
      <c r="L41" s="157"/>
      <c r="M41" s="157"/>
      <c r="N41" s="157">
        <v>22.17</v>
      </c>
      <c r="O41" s="157"/>
      <c r="P41" s="207">
        <f>+N41*O8</f>
        <v>79701.150000000009</v>
      </c>
      <c r="Q41" s="157"/>
      <c r="R41" s="157"/>
      <c r="S41" s="157"/>
      <c r="T41" s="157"/>
      <c r="U41" s="157"/>
      <c r="V41" s="157"/>
      <c r="W41" s="216"/>
      <c r="X41" s="216"/>
      <c r="Y41" s="216"/>
      <c r="Z41" s="216"/>
      <c r="AA41" s="216"/>
      <c r="AB41" s="216"/>
      <c r="AC41" s="207">
        <f t="shared" si="1"/>
        <v>79701.150000000009</v>
      </c>
      <c r="AD41" s="157"/>
    </row>
    <row r="42" spans="1:30" s="164" customFormat="1" ht="14.25" customHeight="1" x14ac:dyDescent="0.3">
      <c r="A42" s="181" t="s">
        <v>1149</v>
      </c>
      <c r="B42" s="157" t="s">
        <v>487</v>
      </c>
      <c r="C42" s="157" t="s">
        <v>488</v>
      </c>
      <c r="D42" s="157" t="s">
        <v>489</v>
      </c>
      <c r="E42" s="157" t="s">
        <v>32</v>
      </c>
      <c r="F42" s="161">
        <v>1574</v>
      </c>
      <c r="G42" s="157" t="s">
        <v>490</v>
      </c>
      <c r="H42" s="157" t="s">
        <v>478</v>
      </c>
      <c r="I42" s="157">
        <v>100</v>
      </c>
      <c r="J42" s="157">
        <v>0</v>
      </c>
      <c r="K42" s="157">
        <v>0</v>
      </c>
      <c r="L42" s="157">
        <v>9</v>
      </c>
      <c r="M42" s="157">
        <v>166</v>
      </c>
      <c r="N42" s="157"/>
      <c r="O42" s="157"/>
      <c r="P42" s="207"/>
      <c r="Q42" s="157"/>
      <c r="R42" s="157"/>
      <c r="S42" s="157"/>
      <c r="T42" s="157"/>
      <c r="U42" s="157"/>
      <c r="V42" s="157"/>
      <c r="W42" s="157">
        <v>100</v>
      </c>
      <c r="X42" s="216"/>
      <c r="Y42" s="216">
        <f>W42*X8</f>
        <v>61000</v>
      </c>
      <c r="Z42" s="216"/>
      <c r="AA42" s="216"/>
      <c r="AB42" s="216"/>
      <c r="AC42" s="207">
        <f>Y42</f>
        <v>61000</v>
      </c>
      <c r="AD42" s="157"/>
    </row>
    <row r="43" spans="1:30" s="164" customFormat="1" ht="78" x14ac:dyDescent="0.3">
      <c r="A43" s="157">
        <v>34</v>
      </c>
      <c r="B43" s="157" t="s">
        <v>487</v>
      </c>
      <c r="C43" s="157" t="s">
        <v>488</v>
      </c>
      <c r="D43" s="157" t="s">
        <v>489</v>
      </c>
      <c r="E43" s="157" t="s">
        <v>32</v>
      </c>
      <c r="F43" s="161">
        <v>1574</v>
      </c>
      <c r="G43" s="157" t="s">
        <v>491</v>
      </c>
      <c r="H43" s="157" t="s">
        <v>45</v>
      </c>
      <c r="I43" s="157">
        <v>300</v>
      </c>
      <c r="J43" s="157">
        <v>300</v>
      </c>
      <c r="K43" s="157">
        <v>120</v>
      </c>
      <c r="L43" s="157">
        <v>7</v>
      </c>
      <c r="M43" s="157">
        <v>17</v>
      </c>
      <c r="N43" s="157">
        <v>300</v>
      </c>
      <c r="O43" s="157"/>
      <c r="P43" s="207">
        <f>N43*$O$8</f>
        <v>1078500</v>
      </c>
      <c r="Q43" s="157">
        <v>120</v>
      </c>
      <c r="R43" s="223">
        <v>38050</v>
      </c>
      <c r="S43" s="157">
        <f>Q43*R43</f>
        <v>4566000</v>
      </c>
      <c r="T43" s="157"/>
      <c r="U43" s="157"/>
      <c r="V43" s="157"/>
      <c r="W43" s="216"/>
      <c r="X43" s="216"/>
      <c r="Y43" s="216"/>
      <c r="Z43" s="216"/>
      <c r="AA43" s="216"/>
      <c r="AB43" s="216"/>
      <c r="AC43" s="207">
        <f>P43+S43+$V$9</f>
        <v>5644500</v>
      </c>
      <c r="AD43" s="161" t="s">
        <v>1057</v>
      </c>
    </row>
    <row r="44" spans="1:30" s="164" customFormat="1" x14ac:dyDescent="0.3">
      <c r="A44" s="157">
        <v>35</v>
      </c>
      <c r="B44" s="157" t="s">
        <v>492</v>
      </c>
      <c r="C44" s="157"/>
      <c r="D44" s="157" t="s">
        <v>493</v>
      </c>
      <c r="E44" s="157" t="s">
        <v>32</v>
      </c>
      <c r="F44" s="161">
        <v>1574</v>
      </c>
      <c r="G44" s="157" t="s">
        <v>494</v>
      </c>
      <c r="H44" s="157" t="s">
        <v>478</v>
      </c>
      <c r="I44" s="157">
        <v>500</v>
      </c>
      <c r="J44" s="157">
        <v>500</v>
      </c>
      <c r="K44" s="157">
        <v>0</v>
      </c>
      <c r="L44" s="157">
        <v>9</v>
      </c>
      <c r="M44" s="157">
        <v>165</v>
      </c>
      <c r="N44" s="157"/>
      <c r="O44" s="157"/>
      <c r="P44" s="207"/>
      <c r="Q44" s="157"/>
      <c r="R44" s="157"/>
      <c r="S44" s="157"/>
      <c r="T44" s="157"/>
      <c r="U44" s="157"/>
      <c r="V44" s="157"/>
      <c r="W44" s="157">
        <v>376.45</v>
      </c>
      <c r="X44" s="216"/>
      <c r="Y44" s="216">
        <f>W44*X8</f>
        <v>229634.5</v>
      </c>
      <c r="Z44" s="216"/>
      <c r="AA44" s="216"/>
      <c r="AB44" s="216"/>
      <c r="AC44" s="207">
        <f>Y44</f>
        <v>229634.5</v>
      </c>
      <c r="AD44" s="157"/>
    </row>
    <row r="45" spans="1:30" s="164" customFormat="1" ht="63" thickBot="1" x14ac:dyDescent="0.35">
      <c r="A45" s="168">
        <v>36</v>
      </c>
      <c r="B45" s="174" t="s">
        <v>1007</v>
      </c>
      <c r="C45" s="174" t="s">
        <v>1083</v>
      </c>
      <c r="D45" s="174" t="s">
        <v>1008</v>
      </c>
      <c r="E45" s="168" t="s">
        <v>32</v>
      </c>
      <c r="F45" s="168">
        <v>1574</v>
      </c>
      <c r="G45" s="168" t="s">
        <v>496</v>
      </c>
      <c r="H45" s="168" t="s">
        <v>478</v>
      </c>
      <c r="I45" s="168">
        <v>500</v>
      </c>
      <c r="J45" s="168">
        <v>0</v>
      </c>
      <c r="K45" s="168">
        <v>0</v>
      </c>
      <c r="L45" s="168">
        <v>7</v>
      </c>
      <c r="M45" s="168">
        <v>18</v>
      </c>
      <c r="O45" s="168"/>
      <c r="P45" s="212"/>
      <c r="Q45" s="168"/>
      <c r="R45" s="168"/>
      <c r="S45" s="168"/>
      <c r="T45" s="168"/>
      <c r="U45" s="168"/>
      <c r="V45" s="168"/>
      <c r="W45" s="168">
        <v>500</v>
      </c>
      <c r="X45" s="218"/>
      <c r="Y45" s="218">
        <f>W45*X8</f>
        <v>305000</v>
      </c>
      <c r="Z45" s="218"/>
      <c r="AA45" s="218"/>
      <c r="AB45" s="218"/>
      <c r="AC45" s="212">
        <f>Y45</f>
        <v>305000</v>
      </c>
      <c r="AD45" s="168"/>
    </row>
    <row r="46" spans="1:30" s="104" customFormat="1" ht="16.2" thickBot="1" x14ac:dyDescent="0.35">
      <c r="A46" s="83"/>
      <c r="B46" s="320" t="s">
        <v>991</v>
      </c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2"/>
      <c r="N46" s="84"/>
      <c r="O46" s="84"/>
      <c r="P46" s="85"/>
      <c r="Q46" s="84"/>
      <c r="R46" s="84"/>
      <c r="S46" s="84"/>
      <c r="T46" s="84"/>
      <c r="U46" s="84"/>
      <c r="V46" s="84"/>
      <c r="W46" s="136"/>
      <c r="X46" s="136"/>
      <c r="Y46" s="136"/>
      <c r="Z46" s="136"/>
      <c r="AA46" s="136"/>
      <c r="AB46" s="136"/>
      <c r="AC46" s="86">
        <f>SUM(AC9:AC45)</f>
        <v>11530709.100000001</v>
      </c>
      <c r="AD46" s="87"/>
    </row>
    <row r="47" spans="1:30" s="17" customFormat="1" x14ac:dyDescent="0.3">
      <c r="A47" s="63"/>
      <c r="E47" s="20"/>
      <c r="F47" s="64"/>
      <c r="G47" s="20"/>
      <c r="H47" s="20"/>
      <c r="I47" s="20"/>
      <c r="J47" s="20"/>
      <c r="K47" s="20"/>
      <c r="L47" s="20"/>
      <c r="M47" s="20"/>
      <c r="N47" s="20"/>
      <c r="O47" s="20"/>
      <c r="P47" s="65"/>
      <c r="Q47" s="20"/>
      <c r="R47" s="20"/>
      <c r="S47" s="20"/>
      <c r="T47" s="20"/>
      <c r="U47" s="20"/>
      <c r="V47" s="20"/>
      <c r="W47" s="99"/>
      <c r="X47" s="99"/>
      <c r="Y47" s="99"/>
      <c r="Z47" s="99"/>
      <c r="AA47" s="99"/>
      <c r="AB47" s="99"/>
      <c r="AC47" s="20"/>
    </row>
    <row r="48" spans="1:30" s="17" customFormat="1" x14ac:dyDescent="0.3">
      <c r="A48" s="20"/>
      <c r="C48" s="66"/>
      <c r="D48" s="66"/>
      <c r="E48" s="20"/>
      <c r="F48" s="64"/>
      <c r="G48" s="67"/>
      <c r="H48" s="20"/>
      <c r="I48" s="20"/>
      <c r="J48" s="20"/>
      <c r="K48" s="20"/>
      <c r="L48" s="20"/>
      <c r="M48" s="20"/>
      <c r="N48" s="20"/>
      <c r="O48" s="20"/>
      <c r="P48" s="65"/>
      <c r="Q48" s="20"/>
      <c r="R48" s="20"/>
      <c r="S48" s="20"/>
      <c r="T48" s="20"/>
      <c r="U48" s="20"/>
      <c r="V48" s="20"/>
      <c r="W48" s="101"/>
      <c r="X48" s="102"/>
      <c r="Y48" s="102"/>
      <c r="Z48" s="99"/>
      <c r="AA48" s="99"/>
      <c r="AB48" s="103"/>
      <c r="AC48" s="20"/>
    </row>
    <row r="49" spans="1:29" s="17" customFormat="1" ht="19.2" x14ac:dyDescent="0.3">
      <c r="A49" s="20"/>
      <c r="C49" s="66"/>
      <c r="D49" s="66"/>
      <c r="E49" s="20"/>
      <c r="F49" s="64"/>
      <c r="G49" s="67"/>
      <c r="H49" s="20"/>
      <c r="I49" s="20"/>
      <c r="J49" s="20"/>
      <c r="K49" s="20"/>
      <c r="L49" s="20"/>
      <c r="M49" s="20"/>
      <c r="N49" s="20"/>
      <c r="O49" s="20"/>
      <c r="P49" s="91" t="s">
        <v>1013</v>
      </c>
      <c r="Q49" s="92" t="s">
        <v>1014</v>
      </c>
      <c r="R49" s="20"/>
      <c r="S49" s="20"/>
      <c r="T49" s="20"/>
      <c r="U49" s="20"/>
      <c r="V49" s="20"/>
      <c r="W49" s="99"/>
      <c r="X49" s="99"/>
      <c r="Y49" s="99"/>
      <c r="Z49" s="99"/>
      <c r="AA49" s="99"/>
      <c r="AB49" s="99"/>
      <c r="AC49" s="20"/>
    </row>
    <row r="50" spans="1:29" s="17" customFormat="1" ht="19.2" x14ac:dyDescent="0.3">
      <c r="A50" s="63"/>
      <c r="E50" s="20"/>
      <c r="F50" s="64"/>
      <c r="G50" s="67"/>
      <c r="H50" s="20"/>
      <c r="I50" s="20"/>
      <c r="J50" s="20"/>
      <c r="K50" s="20"/>
      <c r="L50" s="20"/>
      <c r="M50" s="20"/>
      <c r="N50" s="20"/>
      <c r="O50" s="20"/>
      <c r="P50" s="91"/>
      <c r="Q50" s="92" t="s">
        <v>1022</v>
      </c>
      <c r="R50" s="20"/>
      <c r="S50" s="20"/>
      <c r="T50" s="20"/>
      <c r="U50" s="20"/>
      <c r="V50" s="20"/>
      <c r="W50" s="98"/>
      <c r="X50" s="99"/>
      <c r="Y50" s="99"/>
      <c r="Z50" s="99"/>
      <c r="AA50" s="99"/>
      <c r="AB50" s="99"/>
      <c r="AC50" s="20"/>
    </row>
    <row r="51" spans="1:29" s="17" customFormat="1" ht="19.2" x14ac:dyDescent="0.3">
      <c r="A51" s="20"/>
      <c r="E51" s="20"/>
      <c r="F51" s="64"/>
      <c r="G51" s="20"/>
      <c r="H51" s="20"/>
      <c r="I51" s="20"/>
      <c r="J51" s="20"/>
      <c r="K51" s="20"/>
      <c r="L51" s="20"/>
      <c r="M51" s="20"/>
      <c r="N51" s="20"/>
      <c r="O51" s="20"/>
      <c r="P51" s="91"/>
      <c r="Q51" s="92" t="s">
        <v>1015</v>
      </c>
      <c r="R51" s="20"/>
      <c r="S51" s="20"/>
      <c r="T51" s="20"/>
      <c r="U51" s="20"/>
      <c r="V51" s="20"/>
      <c r="W51" s="98"/>
      <c r="X51" s="99"/>
      <c r="Y51" s="99"/>
      <c r="Z51" s="99"/>
      <c r="AA51" s="99"/>
      <c r="AB51" s="99"/>
      <c r="AC51" s="20"/>
    </row>
    <row r="52" spans="1:29" s="17" customFormat="1" ht="19.2" x14ac:dyDescent="0.3">
      <c r="A52" s="20"/>
      <c r="E52" s="20"/>
      <c r="F52" s="64"/>
      <c r="G52" s="20"/>
      <c r="H52" s="20"/>
      <c r="I52" s="20"/>
      <c r="J52" s="20"/>
      <c r="K52" s="20"/>
      <c r="L52" s="20"/>
      <c r="M52" s="20"/>
      <c r="N52" s="20"/>
      <c r="O52" s="20"/>
      <c r="P52" s="88"/>
      <c r="Q52" s="92" t="s">
        <v>1016</v>
      </c>
      <c r="R52" s="20"/>
      <c r="S52" s="20"/>
      <c r="T52" s="20"/>
      <c r="U52" s="20"/>
      <c r="V52" s="20"/>
      <c r="W52" s="98"/>
      <c r="X52" s="99"/>
      <c r="Y52" s="99"/>
      <c r="Z52" s="99"/>
      <c r="AA52" s="99"/>
      <c r="AB52" s="99"/>
      <c r="AC52" s="20"/>
    </row>
    <row r="53" spans="1:29" s="17" customFormat="1" ht="19.2" x14ac:dyDescent="0.3">
      <c r="A53" s="63"/>
      <c r="E53" s="20"/>
      <c r="F53" s="64"/>
      <c r="G53" s="20"/>
      <c r="H53" s="20"/>
      <c r="I53" s="20"/>
      <c r="J53" s="20"/>
      <c r="K53" s="20"/>
      <c r="L53" s="20"/>
      <c r="M53" s="20"/>
      <c r="N53" s="20"/>
      <c r="O53" s="20"/>
      <c r="P53" s="88"/>
      <c r="Q53" s="93" t="s">
        <v>1017</v>
      </c>
      <c r="R53" s="20"/>
      <c r="S53" s="20"/>
      <c r="T53" s="20"/>
      <c r="U53" s="20"/>
      <c r="V53" s="20"/>
      <c r="W53" s="99"/>
      <c r="X53" s="99"/>
      <c r="Y53" s="99"/>
      <c r="Z53" s="99"/>
      <c r="AA53" s="99"/>
      <c r="AB53" s="99"/>
      <c r="AC53" s="20"/>
    </row>
    <row r="54" spans="1:29" s="17" customFormat="1" ht="19.2" x14ac:dyDescent="0.3">
      <c r="A54" s="20"/>
      <c r="E54" s="20"/>
      <c r="F54" s="64"/>
      <c r="G54" s="67"/>
      <c r="H54" s="20"/>
      <c r="I54" s="20"/>
      <c r="J54" s="20"/>
      <c r="K54" s="20"/>
      <c r="L54" s="20"/>
      <c r="M54" s="20"/>
      <c r="N54" s="20"/>
      <c r="O54" s="20"/>
      <c r="P54" s="88"/>
      <c r="Q54" s="93" t="s">
        <v>1018</v>
      </c>
      <c r="R54" s="20"/>
      <c r="S54" s="20"/>
      <c r="T54" s="20"/>
      <c r="U54" s="20"/>
      <c r="V54" s="20"/>
      <c r="W54" s="98"/>
      <c r="X54" s="99"/>
      <c r="Y54" s="99"/>
      <c r="Z54" s="99"/>
      <c r="AA54" s="99"/>
      <c r="AB54" s="99"/>
      <c r="AC54" s="20"/>
    </row>
    <row r="55" spans="1:29" s="17" customFormat="1" ht="19.2" x14ac:dyDescent="0.3">
      <c r="A55" s="20"/>
      <c r="E55" s="20"/>
      <c r="F55" s="64"/>
      <c r="G55" s="67"/>
      <c r="H55" s="20"/>
      <c r="I55" s="20"/>
      <c r="J55" s="20"/>
      <c r="K55" s="20"/>
      <c r="L55" s="20"/>
      <c r="M55" s="20"/>
      <c r="N55" s="20"/>
      <c r="O55" s="20"/>
      <c r="P55" s="88"/>
      <c r="Q55" s="93" t="s">
        <v>1019</v>
      </c>
      <c r="R55" s="20"/>
      <c r="S55" s="20"/>
      <c r="T55" s="20"/>
      <c r="U55" s="20"/>
      <c r="V55" s="20"/>
      <c r="W55" s="98"/>
      <c r="X55" s="99"/>
      <c r="Y55" s="99"/>
      <c r="Z55" s="99"/>
      <c r="AA55" s="99"/>
      <c r="AB55" s="103"/>
      <c r="AC55" s="20"/>
    </row>
    <row r="56" spans="1:29" s="17" customFormat="1" ht="19.2" x14ac:dyDescent="0.3">
      <c r="A56" s="63"/>
      <c r="E56" s="20"/>
      <c r="F56" s="64"/>
      <c r="G56" s="67"/>
      <c r="H56" s="20"/>
      <c r="I56" s="20"/>
      <c r="J56" s="20"/>
      <c r="K56" s="20"/>
      <c r="L56" s="20"/>
      <c r="M56" s="20"/>
      <c r="N56" s="20"/>
      <c r="O56" s="20"/>
      <c r="P56" s="88"/>
      <c r="Q56" s="93" t="s">
        <v>1020</v>
      </c>
      <c r="R56" s="20"/>
      <c r="S56" s="20"/>
      <c r="T56" s="20"/>
      <c r="U56" s="20"/>
      <c r="V56" s="20"/>
      <c r="W56" s="98"/>
      <c r="X56" s="99"/>
      <c r="Y56" s="99"/>
      <c r="Z56" s="99"/>
      <c r="AA56" s="99"/>
      <c r="AB56" s="99"/>
      <c r="AC56" s="20"/>
    </row>
    <row r="57" spans="1:29" s="17" customFormat="1" ht="19.2" x14ac:dyDescent="0.3">
      <c r="A57" s="20"/>
      <c r="E57" s="20"/>
      <c r="F57" s="64"/>
      <c r="G57" s="67"/>
      <c r="H57" s="20"/>
      <c r="I57" s="20"/>
      <c r="J57" s="20"/>
      <c r="K57" s="20"/>
      <c r="L57" s="20"/>
      <c r="M57" s="20"/>
      <c r="N57" s="20"/>
      <c r="O57" s="20"/>
      <c r="P57" s="65"/>
      <c r="Q57" s="93" t="s">
        <v>1021</v>
      </c>
      <c r="R57" s="20"/>
      <c r="S57" s="20"/>
      <c r="T57" s="20"/>
      <c r="U57" s="20"/>
      <c r="V57" s="20"/>
      <c r="W57" s="98"/>
      <c r="X57" s="99"/>
      <c r="Y57" s="99"/>
      <c r="Z57" s="99"/>
      <c r="AA57" s="99"/>
      <c r="AB57" s="99"/>
      <c r="AC57" s="20"/>
    </row>
    <row r="58" spans="1:29" s="17" customFormat="1" x14ac:dyDescent="0.3">
      <c r="A58" s="20"/>
      <c r="E58" s="20"/>
      <c r="F58" s="64"/>
      <c r="G58" s="20"/>
      <c r="H58" s="20"/>
      <c r="I58" s="20"/>
      <c r="J58" s="20"/>
      <c r="K58" s="20"/>
      <c r="L58" s="20"/>
      <c r="M58" s="20"/>
      <c r="N58" s="20"/>
      <c r="O58" s="20"/>
      <c r="P58" s="65"/>
      <c r="Q58" s="20"/>
      <c r="R58" s="20"/>
      <c r="S58" s="20"/>
      <c r="T58" s="20"/>
      <c r="U58" s="20"/>
      <c r="V58" s="20"/>
      <c r="W58" s="98"/>
      <c r="X58" s="99"/>
      <c r="Y58" s="99"/>
      <c r="Z58" s="99"/>
      <c r="AA58" s="99"/>
      <c r="AB58" s="99"/>
      <c r="AC58" s="20"/>
    </row>
    <row r="59" spans="1:29" s="17" customFormat="1" x14ac:dyDescent="0.3">
      <c r="A59" s="63"/>
      <c r="E59" s="20"/>
      <c r="F59" s="64"/>
      <c r="G59" s="20"/>
      <c r="H59" s="20"/>
      <c r="I59" s="20"/>
      <c r="J59" s="20"/>
      <c r="K59" s="20"/>
      <c r="L59" s="20"/>
      <c r="M59" s="20"/>
      <c r="N59" s="20"/>
      <c r="O59" s="20"/>
      <c r="P59" s="65"/>
      <c r="Q59" s="20"/>
      <c r="R59" s="20"/>
      <c r="S59" s="20"/>
      <c r="T59" s="20"/>
      <c r="U59" s="20"/>
      <c r="V59" s="20"/>
      <c r="W59" s="98"/>
      <c r="X59" s="99"/>
      <c r="Y59" s="99"/>
      <c r="Z59" s="99"/>
      <c r="AA59" s="99"/>
      <c r="AB59" s="99"/>
      <c r="AC59" s="20"/>
    </row>
    <row r="60" spans="1:29" s="17" customFormat="1" x14ac:dyDescent="0.3">
      <c r="A60" s="20"/>
      <c r="B60" s="68"/>
      <c r="C60" s="68"/>
      <c r="D60" s="68"/>
      <c r="E60" s="69"/>
      <c r="F60" s="69"/>
      <c r="G60" s="20"/>
      <c r="H60" s="69"/>
      <c r="I60" s="69"/>
      <c r="J60" s="69"/>
      <c r="K60" s="69"/>
      <c r="L60" s="69"/>
      <c r="M60" s="69"/>
      <c r="N60" s="20"/>
      <c r="O60" s="20"/>
      <c r="P60" s="65"/>
      <c r="Q60" s="20"/>
      <c r="R60" s="20"/>
      <c r="S60" s="20"/>
      <c r="T60" s="20"/>
      <c r="U60" s="20"/>
      <c r="V60" s="20"/>
      <c r="W60" s="98"/>
      <c r="X60" s="99"/>
      <c r="Y60" s="99"/>
      <c r="Z60" s="99"/>
      <c r="AA60" s="99"/>
      <c r="AB60" s="99"/>
      <c r="AC60" s="20"/>
    </row>
    <row r="61" spans="1:29" s="17" customFormat="1" x14ac:dyDescent="0.3">
      <c r="A61" s="20"/>
      <c r="B61" s="68"/>
      <c r="C61" s="68"/>
      <c r="D61" s="68"/>
      <c r="E61" s="69"/>
      <c r="F61" s="69"/>
      <c r="G61" s="69"/>
      <c r="H61" s="69"/>
      <c r="I61" s="69"/>
      <c r="J61" s="69"/>
      <c r="K61" s="69"/>
      <c r="L61" s="69"/>
      <c r="M61" s="69"/>
      <c r="N61" s="20"/>
      <c r="O61" s="20"/>
      <c r="P61" s="65"/>
      <c r="Q61" s="20"/>
      <c r="R61" s="20"/>
      <c r="S61" s="20"/>
      <c r="T61" s="20"/>
      <c r="U61" s="20"/>
      <c r="V61" s="20"/>
      <c r="W61" s="98"/>
      <c r="X61" s="99"/>
      <c r="Y61" s="99"/>
      <c r="Z61" s="99"/>
      <c r="AA61" s="99"/>
      <c r="AB61" s="99"/>
      <c r="AC61" s="20"/>
    </row>
    <row r="62" spans="1:29" s="17" customFormat="1" x14ac:dyDescent="0.3">
      <c r="A62" s="63"/>
      <c r="B62" s="68"/>
      <c r="C62" s="68"/>
      <c r="D62" s="68"/>
      <c r="E62" s="69"/>
      <c r="F62" s="69"/>
      <c r="G62" s="69"/>
      <c r="H62" s="69"/>
      <c r="I62" s="69"/>
      <c r="J62" s="69"/>
      <c r="K62" s="69"/>
      <c r="L62" s="69"/>
      <c r="M62" s="69"/>
      <c r="N62" s="20"/>
      <c r="O62" s="20"/>
      <c r="P62" s="65"/>
      <c r="Q62" s="20"/>
      <c r="R62" s="20"/>
      <c r="S62" s="20"/>
      <c r="T62" s="20"/>
      <c r="U62" s="20"/>
      <c r="V62" s="20"/>
      <c r="W62" s="100"/>
      <c r="X62"/>
      <c r="Y62"/>
      <c r="Z62"/>
      <c r="AA62"/>
      <c r="AB62"/>
      <c r="AC62" s="20"/>
    </row>
    <row r="63" spans="1:29" s="17" customFormat="1" x14ac:dyDescent="0.3">
      <c r="A63" s="20"/>
      <c r="B63" s="66"/>
      <c r="E63" s="20"/>
      <c r="F63" s="64"/>
      <c r="G63" s="67"/>
      <c r="H63" s="20"/>
      <c r="I63" s="20"/>
      <c r="J63" s="20"/>
      <c r="K63" s="20"/>
      <c r="L63" s="20"/>
      <c r="M63" s="20"/>
      <c r="N63" s="20"/>
      <c r="O63" s="20"/>
      <c r="P63" s="65"/>
      <c r="Q63" s="20"/>
      <c r="R63" s="20"/>
      <c r="S63" s="20"/>
      <c r="T63" s="20"/>
      <c r="U63" s="20"/>
      <c r="V63" s="20"/>
      <c r="W63"/>
      <c r="X63"/>
      <c r="Y63"/>
      <c r="Z63"/>
      <c r="AA63"/>
      <c r="AB63"/>
      <c r="AC63" s="20"/>
    </row>
    <row r="64" spans="1:29" s="17" customFormat="1" x14ac:dyDescent="0.3">
      <c r="A64" s="20"/>
      <c r="E64" s="20"/>
      <c r="F64" s="64"/>
      <c r="G64" s="67"/>
      <c r="H64" s="20"/>
      <c r="I64" s="20"/>
      <c r="J64" s="20"/>
      <c r="K64" s="20"/>
      <c r="L64" s="20"/>
      <c r="M64" s="20"/>
      <c r="N64" s="20"/>
      <c r="O64" s="20"/>
      <c r="P64" s="65"/>
      <c r="Q64" s="20"/>
      <c r="R64" s="20"/>
      <c r="S64" s="20"/>
      <c r="T64" s="20"/>
      <c r="U64" s="20"/>
      <c r="V64" s="20"/>
      <c r="W64"/>
      <c r="X64"/>
      <c r="Y64"/>
      <c r="Z64"/>
      <c r="AA64"/>
      <c r="AB64"/>
      <c r="AC64" s="20"/>
    </row>
    <row r="65" spans="1:29" s="17" customFormat="1" x14ac:dyDescent="0.3">
      <c r="A65" s="63"/>
      <c r="E65" s="20"/>
      <c r="F65" s="64"/>
      <c r="G65" s="67"/>
      <c r="H65" s="20"/>
      <c r="I65" s="20"/>
      <c r="J65" s="20"/>
      <c r="K65" s="20"/>
      <c r="L65" s="20"/>
      <c r="M65" s="20"/>
      <c r="N65" s="20"/>
      <c r="O65" s="20"/>
      <c r="P65" s="65"/>
      <c r="Q65" s="20"/>
      <c r="R65" s="20"/>
      <c r="S65" s="20"/>
      <c r="T65" s="20"/>
      <c r="U65" s="20"/>
      <c r="V65" s="20"/>
      <c r="W65"/>
      <c r="X65"/>
      <c r="Y65"/>
      <c r="Z65"/>
      <c r="AA65"/>
      <c r="AB65"/>
      <c r="AC65" s="20"/>
    </row>
    <row r="66" spans="1:29" s="17" customFormat="1" x14ac:dyDescent="0.3">
      <c r="A66" s="20"/>
      <c r="E66" s="20"/>
      <c r="F66" s="64"/>
      <c r="G66" s="314"/>
      <c r="H66" s="20"/>
      <c r="I66" s="20"/>
      <c r="J66" s="20"/>
      <c r="K66" s="63"/>
      <c r="L66" s="20"/>
      <c r="M66" s="20"/>
      <c r="N66" s="20"/>
      <c r="O66" s="20"/>
      <c r="P66" s="65"/>
      <c r="Q66" s="20"/>
      <c r="R66" s="20"/>
      <c r="S66" s="20"/>
      <c r="T66" s="20"/>
      <c r="U66" s="20"/>
      <c r="V66" s="20"/>
      <c r="W66"/>
      <c r="X66"/>
      <c r="Y66"/>
      <c r="Z66"/>
      <c r="AA66"/>
      <c r="AB66"/>
      <c r="AC66" s="20"/>
    </row>
    <row r="67" spans="1:29" s="17" customFormat="1" x14ac:dyDescent="0.3">
      <c r="A67" s="20"/>
      <c r="E67" s="20"/>
      <c r="F67" s="64"/>
      <c r="G67" s="314"/>
      <c r="H67" s="20"/>
      <c r="I67" s="20"/>
      <c r="J67" s="20"/>
      <c r="K67" s="63"/>
      <c r="L67" s="20"/>
      <c r="M67" s="20"/>
      <c r="N67" s="20"/>
      <c r="O67" s="20"/>
      <c r="P67" s="65"/>
      <c r="Q67" s="20"/>
      <c r="R67" s="20"/>
      <c r="S67" s="20"/>
      <c r="T67" s="20"/>
      <c r="U67" s="20"/>
      <c r="V67" s="20"/>
      <c r="W67"/>
      <c r="X67"/>
      <c r="Y67"/>
      <c r="Z67"/>
      <c r="AA67"/>
      <c r="AB67"/>
      <c r="AC67" s="20"/>
    </row>
    <row r="68" spans="1:29" s="17" customFormat="1" x14ac:dyDescent="0.3">
      <c r="A68" s="20"/>
      <c r="E68" s="20"/>
      <c r="F68" s="64"/>
      <c r="G68" s="67"/>
      <c r="H68" s="20"/>
      <c r="I68" s="20"/>
      <c r="J68" s="20"/>
      <c r="K68" s="20"/>
      <c r="L68" s="20"/>
      <c r="M68" s="20"/>
      <c r="N68" s="20"/>
      <c r="O68" s="20"/>
      <c r="P68" s="65"/>
      <c r="Q68" s="20"/>
      <c r="R68" s="20"/>
      <c r="S68" s="20"/>
      <c r="T68" s="20"/>
      <c r="U68" s="20"/>
      <c r="V68" s="20"/>
      <c r="W68"/>
      <c r="X68"/>
      <c r="Y68"/>
      <c r="Z68"/>
      <c r="AA68"/>
      <c r="AB68"/>
      <c r="AC68" s="20"/>
    </row>
    <row r="69" spans="1:29" s="17" customFormat="1" x14ac:dyDescent="0.3">
      <c r="A69" s="20"/>
      <c r="E69" s="20"/>
      <c r="F69" s="64"/>
      <c r="G69" s="20"/>
      <c r="H69" s="20"/>
      <c r="I69" s="20"/>
      <c r="J69" s="20"/>
      <c r="K69" s="20"/>
      <c r="L69" s="20"/>
      <c r="M69" s="20"/>
      <c r="N69" s="20"/>
      <c r="O69" s="20"/>
      <c r="P69" s="65"/>
      <c r="Q69" s="20"/>
      <c r="R69" s="20"/>
      <c r="S69" s="20"/>
      <c r="T69" s="20"/>
      <c r="U69" s="20"/>
      <c r="V69" s="20"/>
      <c r="W69"/>
      <c r="X69"/>
      <c r="Y69"/>
      <c r="Z69"/>
      <c r="AA69"/>
      <c r="AB69"/>
      <c r="AC69" s="20"/>
    </row>
    <row r="70" spans="1:29" s="17" customFormat="1" x14ac:dyDescent="0.3">
      <c r="A70" s="63"/>
      <c r="E70" s="20"/>
      <c r="F70" s="64"/>
      <c r="G70" s="20"/>
      <c r="H70" s="20"/>
      <c r="I70" s="20"/>
      <c r="J70" s="20"/>
      <c r="K70" s="20"/>
      <c r="L70" s="20"/>
      <c r="M70" s="20"/>
      <c r="N70" s="20"/>
      <c r="O70" s="20"/>
      <c r="P70" s="65"/>
      <c r="Q70" s="20"/>
      <c r="R70" s="20"/>
      <c r="S70" s="20"/>
      <c r="T70" s="20"/>
      <c r="U70" s="20"/>
      <c r="V70" s="20"/>
      <c r="W70"/>
      <c r="X70"/>
      <c r="Y70"/>
      <c r="Z70"/>
      <c r="AA70"/>
      <c r="AB70"/>
      <c r="AC70" s="20"/>
    </row>
    <row r="71" spans="1:29" s="17" customFormat="1" x14ac:dyDescent="0.3">
      <c r="A71" s="20"/>
      <c r="E71" s="20"/>
      <c r="F71" s="64"/>
      <c r="G71" s="67"/>
      <c r="H71" s="20"/>
      <c r="I71" s="20"/>
      <c r="J71" s="20"/>
      <c r="K71" s="20"/>
      <c r="L71" s="20"/>
      <c r="M71" s="20"/>
      <c r="N71" s="20"/>
      <c r="O71" s="20"/>
      <c r="P71" s="65"/>
      <c r="Q71" s="20"/>
      <c r="R71" s="20"/>
      <c r="S71" s="20"/>
      <c r="T71" s="20"/>
      <c r="U71" s="20"/>
      <c r="V71" s="20"/>
      <c r="W71"/>
      <c r="X71"/>
      <c r="Y71"/>
      <c r="Z71"/>
      <c r="AA71"/>
      <c r="AB71"/>
      <c r="AC71" s="20"/>
    </row>
    <row r="72" spans="1:29" s="17" customFormat="1" x14ac:dyDescent="0.3">
      <c r="A72" s="20"/>
      <c r="E72" s="20"/>
      <c r="F72" s="64"/>
      <c r="G72" s="67"/>
      <c r="H72" s="20"/>
      <c r="I72" s="20"/>
      <c r="J72" s="20"/>
      <c r="K72" s="20"/>
      <c r="L72" s="20"/>
      <c r="M72" s="20"/>
      <c r="N72" s="20"/>
      <c r="O72" s="20"/>
      <c r="P72" s="65"/>
      <c r="Q72" s="20"/>
      <c r="R72" s="20"/>
      <c r="S72" s="20"/>
      <c r="T72" s="20"/>
      <c r="U72" s="20"/>
      <c r="V72" s="20"/>
      <c r="W72"/>
      <c r="X72"/>
      <c r="Y72"/>
      <c r="Z72"/>
      <c r="AA72"/>
      <c r="AB72"/>
      <c r="AC72" s="20"/>
    </row>
    <row r="73" spans="1:29" s="17" customFormat="1" x14ac:dyDescent="0.3">
      <c r="A73" s="315"/>
      <c r="E73" s="20"/>
      <c r="F73" s="64"/>
      <c r="G73" s="67"/>
      <c r="H73" s="20"/>
      <c r="I73" s="20"/>
      <c r="J73" s="20"/>
      <c r="K73" s="20"/>
      <c r="L73" s="20"/>
      <c r="M73" s="20"/>
      <c r="N73" s="20"/>
      <c r="O73" s="20"/>
      <c r="P73" s="65"/>
      <c r="Q73" s="20"/>
      <c r="R73" s="20"/>
      <c r="S73" s="20"/>
      <c r="T73" s="20"/>
      <c r="U73" s="20"/>
      <c r="V73" s="20"/>
      <c r="W73"/>
      <c r="X73"/>
      <c r="Y73"/>
      <c r="Z73"/>
      <c r="AA73"/>
      <c r="AB73"/>
      <c r="AC73" s="20"/>
    </row>
    <row r="74" spans="1:29" s="17" customFormat="1" x14ac:dyDescent="0.3">
      <c r="A74" s="315"/>
      <c r="E74" s="20"/>
      <c r="F74" s="64"/>
      <c r="G74" s="67"/>
      <c r="H74" s="20"/>
      <c r="I74" s="20"/>
      <c r="J74" s="20"/>
      <c r="K74" s="20"/>
      <c r="L74" s="20"/>
      <c r="M74" s="20"/>
      <c r="N74" s="20"/>
      <c r="O74" s="20"/>
      <c r="P74" s="65"/>
      <c r="Q74" s="20"/>
      <c r="R74" s="20"/>
      <c r="S74" s="20"/>
      <c r="T74" s="20"/>
      <c r="U74" s="20"/>
      <c r="V74" s="20"/>
      <c r="W74"/>
      <c r="X74"/>
      <c r="Y74"/>
      <c r="Z74"/>
      <c r="AA74"/>
      <c r="AB74"/>
      <c r="AC74" s="20"/>
    </row>
    <row r="75" spans="1:29" s="17" customFormat="1" x14ac:dyDescent="0.3">
      <c r="A75" s="20"/>
      <c r="E75" s="20"/>
      <c r="F75" s="64"/>
      <c r="G75" s="67"/>
      <c r="H75" s="20"/>
      <c r="I75" s="20"/>
      <c r="J75" s="20"/>
      <c r="K75" s="20"/>
      <c r="L75" s="20"/>
      <c r="M75" s="20"/>
      <c r="N75" s="20"/>
      <c r="O75" s="20"/>
      <c r="P75" s="65"/>
      <c r="Q75" s="20"/>
      <c r="R75" s="20"/>
      <c r="S75" s="20"/>
      <c r="T75" s="20"/>
      <c r="U75" s="20"/>
      <c r="V75" s="20"/>
      <c r="W75"/>
      <c r="X75"/>
      <c r="Y75"/>
      <c r="Z75"/>
      <c r="AA75"/>
      <c r="AB75"/>
      <c r="AC75" s="20"/>
    </row>
    <row r="76" spans="1:29" s="17" customFormat="1" x14ac:dyDescent="0.3">
      <c r="A76" s="63"/>
      <c r="E76" s="20"/>
      <c r="F76" s="64"/>
      <c r="G76" s="67"/>
      <c r="H76" s="20"/>
      <c r="I76" s="20"/>
      <c r="J76" s="20"/>
      <c r="K76" s="20"/>
      <c r="L76" s="20"/>
      <c r="M76" s="20"/>
      <c r="N76" s="20"/>
      <c r="O76" s="20"/>
      <c r="P76" s="65"/>
      <c r="Q76" s="20"/>
      <c r="R76" s="20"/>
      <c r="S76" s="20"/>
      <c r="T76" s="20"/>
      <c r="U76" s="20"/>
      <c r="V76" s="20"/>
      <c r="W76"/>
      <c r="X76"/>
      <c r="Y76"/>
      <c r="Z76"/>
      <c r="AA76"/>
      <c r="AB76"/>
      <c r="AC76" s="20"/>
    </row>
    <row r="77" spans="1:29" s="17" customFormat="1" x14ac:dyDescent="0.3">
      <c r="A77" s="20"/>
      <c r="E77" s="20"/>
      <c r="F77" s="64"/>
      <c r="G77" s="67"/>
      <c r="H77" s="20"/>
      <c r="I77" s="20"/>
      <c r="J77" s="20"/>
      <c r="K77" s="20"/>
      <c r="L77" s="20"/>
      <c r="M77" s="20"/>
      <c r="N77" s="20"/>
      <c r="O77" s="20"/>
      <c r="P77" s="65"/>
      <c r="Q77" s="20"/>
      <c r="R77" s="20"/>
      <c r="S77" s="20"/>
      <c r="T77" s="20"/>
      <c r="U77" s="20"/>
      <c r="V77" s="20"/>
      <c r="W77"/>
      <c r="X77"/>
      <c r="Y77"/>
      <c r="Z77"/>
      <c r="AA77"/>
      <c r="AB77"/>
      <c r="AC77" s="20"/>
    </row>
    <row r="78" spans="1:29" s="17" customFormat="1" x14ac:dyDescent="0.3">
      <c r="A78" s="20"/>
      <c r="E78" s="20"/>
      <c r="F78" s="64"/>
      <c r="G78" s="20"/>
      <c r="H78" s="20"/>
      <c r="I78" s="20"/>
      <c r="J78" s="20"/>
      <c r="K78" s="20"/>
      <c r="L78" s="20"/>
      <c r="M78" s="20"/>
      <c r="N78" s="20"/>
      <c r="O78" s="20"/>
      <c r="P78" s="65"/>
      <c r="Q78" s="20"/>
      <c r="R78" s="20"/>
      <c r="S78" s="20"/>
      <c r="T78" s="20"/>
      <c r="U78" s="20"/>
      <c r="V78" s="20"/>
      <c r="W78"/>
      <c r="X78"/>
      <c r="Y78"/>
      <c r="Z78"/>
      <c r="AA78"/>
      <c r="AB78"/>
      <c r="AC78" s="20"/>
    </row>
    <row r="79" spans="1:29" s="17" customFormat="1" x14ac:dyDescent="0.3">
      <c r="A79" s="20"/>
      <c r="E79" s="20"/>
      <c r="F79" s="64"/>
      <c r="G79" s="67"/>
      <c r="H79" s="20"/>
      <c r="I79" s="20"/>
      <c r="J79" s="20"/>
      <c r="K79" s="20"/>
      <c r="L79" s="20"/>
      <c r="M79" s="20"/>
      <c r="N79" s="20"/>
      <c r="O79" s="20"/>
      <c r="P79" s="65"/>
      <c r="Q79" s="20"/>
      <c r="R79" s="20"/>
      <c r="S79" s="20"/>
      <c r="T79" s="20"/>
      <c r="U79" s="20"/>
      <c r="V79" s="20"/>
      <c r="W79"/>
      <c r="X79"/>
      <c r="Y79"/>
      <c r="Z79"/>
      <c r="AA79"/>
      <c r="AB79"/>
      <c r="AC79" s="20"/>
    </row>
    <row r="80" spans="1:29" s="17" customFormat="1" x14ac:dyDescent="0.3">
      <c r="A80" s="20"/>
      <c r="C80" s="66"/>
      <c r="D80" s="66"/>
      <c r="E80" s="20"/>
      <c r="F80" s="64"/>
      <c r="G80" s="67"/>
      <c r="H80" s="20"/>
      <c r="I80" s="20"/>
      <c r="J80" s="20"/>
      <c r="K80" s="20"/>
      <c r="L80" s="20"/>
      <c r="M80" s="20"/>
      <c r="N80" s="20"/>
      <c r="O80" s="20"/>
      <c r="P80" s="65"/>
      <c r="Q80" s="20"/>
      <c r="R80" s="20"/>
      <c r="S80" s="20"/>
      <c r="T80" s="20"/>
      <c r="U80" s="20"/>
      <c r="V80" s="20"/>
      <c r="W80"/>
      <c r="X80"/>
      <c r="Y80"/>
      <c r="Z80"/>
      <c r="AA80"/>
      <c r="AB80"/>
      <c r="AC80" s="20"/>
    </row>
    <row r="81" spans="1:29" s="17" customFormat="1" x14ac:dyDescent="0.3">
      <c r="A81" s="63"/>
      <c r="E81" s="20"/>
      <c r="F81" s="64"/>
      <c r="G81" s="20"/>
      <c r="H81" s="20"/>
      <c r="I81" s="20"/>
      <c r="J81" s="20"/>
      <c r="K81" s="20"/>
      <c r="L81" s="20"/>
      <c r="M81" s="20"/>
      <c r="N81" s="20"/>
      <c r="O81" s="20"/>
      <c r="P81" s="65"/>
      <c r="Q81" s="20"/>
      <c r="R81" s="20"/>
      <c r="S81" s="20"/>
      <c r="T81" s="20"/>
      <c r="U81" s="20"/>
      <c r="V81" s="20"/>
      <c r="W81"/>
      <c r="X81"/>
      <c r="Y81"/>
      <c r="Z81"/>
      <c r="AA81"/>
      <c r="AB81"/>
      <c r="AC81" s="20"/>
    </row>
    <row r="82" spans="1:29" s="17" customFormat="1" x14ac:dyDescent="0.3">
      <c r="A82" s="20"/>
      <c r="E82" s="20"/>
      <c r="F82" s="64"/>
      <c r="G82" s="20"/>
      <c r="H82" s="20"/>
      <c r="I82" s="20"/>
      <c r="J82" s="20"/>
      <c r="K82" s="20"/>
      <c r="L82" s="20"/>
      <c r="M82" s="20"/>
      <c r="N82" s="20"/>
      <c r="O82" s="20"/>
      <c r="P82" s="65"/>
      <c r="Q82" s="20"/>
      <c r="R82" s="20"/>
      <c r="S82" s="20"/>
      <c r="T82" s="20"/>
      <c r="U82" s="20"/>
      <c r="V82" s="20"/>
      <c r="W82"/>
      <c r="X82"/>
      <c r="Y82"/>
      <c r="Z82"/>
      <c r="AA82"/>
      <c r="AB82"/>
      <c r="AC82" s="20"/>
    </row>
    <row r="83" spans="1:29" s="17" customFormat="1" x14ac:dyDescent="0.3">
      <c r="A83" s="316"/>
      <c r="C83" s="31"/>
      <c r="D83" s="31"/>
      <c r="E83" s="20"/>
      <c r="F83" s="64"/>
      <c r="G83" s="70"/>
      <c r="H83" s="20"/>
      <c r="I83" s="69"/>
      <c r="J83" s="69"/>
      <c r="K83" s="69"/>
      <c r="L83" s="69"/>
      <c r="M83" s="69"/>
      <c r="N83" s="20"/>
      <c r="O83" s="20"/>
      <c r="P83" s="65"/>
      <c r="Q83" s="20"/>
      <c r="R83" s="20"/>
      <c r="S83" s="20"/>
      <c r="T83" s="20"/>
      <c r="U83" s="20"/>
      <c r="V83" s="20"/>
      <c r="W83"/>
      <c r="X83"/>
      <c r="Y83"/>
      <c r="Z83"/>
      <c r="AA83"/>
      <c r="AB83"/>
      <c r="AC83" s="20"/>
    </row>
    <row r="84" spans="1:29" s="17" customFormat="1" x14ac:dyDescent="0.3">
      <c r="A84" s="316"/>
      <c r="B84" s="1"/>
      <c r="C84" s="1"/>
      <c r="D84" s="1"/>
      <c r="E84" s="20"/>
      <c r="F84" s="64"/>
      <c r="G84" s="69"/>
      <c r="H84" s="69"/>
      <c r="I84" s="69"/>
      <c r="J84" s="69"/>
      <c r="K84" s="69"/>
      <c r="L84" s="69"/>
      <c r="M84" s="69"/>
      <c r="N84" s="20"/>
      <c r="O84" s="20"/>
      <c r="P84" s="65"/>
      <c r="Q84" s="20"/>
      <c r="R84" s="20"/>
      <c r="S84" s="20"/>
      <c r="T84" s="20"/>
      <c r="U84" s="20"/>
      <c r="V84" s="20"/>
      <c r="W84"/>
      <c r="X84"/>
      <c r="Y84"/>
      <c r="Z84"/>
      <c r="AA84"/>
      <c r="AB84"/>
      <c r="AC84" s="20"/>
    </row>
    <row r="85" spans="1:29" s="17" customFormat="1" x14ac:dyDescent="0.3">
      <c r="A85" s="316"/>
      <c r="B85" s="1"/>
      <c r="C85" s="1"/>
      <c r="D85" s="1"/>
      <c r="E85" s="20"/>
      <c r="F85" s="64"/>
      <c r="G85" s="69"/>
      <c r="H85" s="69"/>
      <c r="I85" s="69"/>
      <c r="J85" s="69"/>
      <c r="K85" s="69"/>
      <c r="L85" s="69"/>
      <c r="M85" s="69"/>
      <c r="N85" s="20"/>
      <c r="O85" s="20"/>
      <c r="P85" s="65"/>
      <c r="Q85" s="20"/>
      <c r="R85" s="20"/>
      <c r="S85" s="20"/>
      <c r="T85" s="20"/>
      <c r="U85" s="20"/>
      <c r="V85" s="20"/>
      <c r="W85"/>
      <c r="X85"/>
      <c r="Y85"/>
      <c r="Z85"/>
      <c r="AA85"/>
      <c r="AB85"/>
      <c r="AC85" s="20"/>
    </row>
    <row r="86" spans="1:29" s="17" customFormat="1" x14ac:dyDescent="0.3">
      <c r="A86" s="316"/>
      <c r="B86" s="1"/>
      <c r="C86" s="1"/>
      <c r="D86" s="1"/>
      <c r="E86" s="20"/>
      <c r="F86" s="64"/>
      <c r="G86" s="69"/>
      <c r="H86" s="69"/>
      <c r="I86" s="69"/>
      <c r="J86" s="69"/>
      <c r="K86" s="69"/>
      <c r="L86" s="69"/>
      <c r="M86" s="69"/>
      <c r="N86" s="20"/>
      <c r="O86" s="20"/>
      <c r="P86" s="65"/>
      <c r="Q86" s="20"/>
      <c r="R86" s="20"/>
      <c r="S86" s="20"/>
      <c r="T86" s="20"/>
      <c r="U86" s="20"/>
      <c r="V86" s="20"/>
      <c r="W86"/>
      <c r="X86"/>
      <c r="Y86"/>
      <c r="Z86"/>
      <c r="AA86"/>
      <c r="AB86"/>
      <c r="AC86" s="20"/>
    </row>
    <row r="87" spans="1:29" s="17" customFormat="1" x14ac:dyDescent="0.3">
      <c r="A87" s="316"/>
      <c r="B87" s="1"/>
      <c r="C87" s="1"/>
      <c r="D87" s="1"/>
      <c r="E87" s="20"/>
      <c r="F87" s="64"/>
      <c r="G87" s="69"/>
      <c r="H87" s="69"/>
      <c r="I87" s="69"/>
      <c r="J87" s="69"/>
      <c r="K87" s="69"/>
      <c r="L87" s="69"/>
      <c r="M87" s="69"/>
      <c r="N87" s="20"/>
      <c r="O87" s="20"/>
      <c r="P87" s="65"/>
      <c r="Q87" s="20"/>
      <c r="R87" s="20"/>
      <c r="S87" s="20"/>
      <c r="T87" s="20"/>
      <c r="U87" s="20"/>
      <c r="V87" s="20"/>
      <c r="W87"/>
      <c r="X87"/>
      <c r="Y87"/>
      <c r="Z87"/>
      <c r="AA87"/>
      <c r="AB87"/>
      <c r="AC87" s="20"/>
    </row>
    <row r="88" spans="1:29" s="17" customFormat="1" x14ac:dyDescent="0.3">
      <c r="A88" s="316"/>
      <c r="B88" s="1"/>
      <c r="C88" s="1"/>
      <c r="D88" s="1"/>
      <c r="E88" s="20"/>
      <c r="F88" s="64"/>
      <c r="G88" s="69"/>
      <c r="H88" s="69"/>
      <c r="I88" s="69"/>
      <c r="J88" s="69"/>
      <c r="K88" s="69"/>
      <c r="L88" s="69"/>
      <c r="M88" s="69"/>
      <c r="N88" s="20"/>
      <c r="O88" s="20"/>
      <c r="P88" s="65"/>
      <c r="Q88" s="20"/>
      <c r="R88" s="20"/>
      <c r="S88" s="20"/>
      <c r="T88" s="20"/>
      <c r="U88" s="20"/>
      <c r="V88" s="20"/>
      <c r="W88"/>
      <c r="X88"/>
      <c r="Y88"/>
      <c r="Z88"/>
      <c r="AA88"/>
      <c r="AB88"/>
      <c r="AC88" s="20"/>
    </row>
    <row r="89" spans="1:29" s="17" customFormat="1" x14ac:dyDescent="0.3">
      <c r="A89" s="20"/>
      <c r="E89" s="20"/>
      <c r="F89" s="64"/>
      <c r="G89" s="20"/>
      <c r="H89" s="20"/>
      <c r="I89" s="20"/>
      <c r="J89" s="20"/>
      <c r="K89" s="20"/>
      <c r="L89" s="20"/>
      <c r="M89" s="20"/>
      <c r="N89" s="20"/>
      <c r="O89" s="20"/>
      <c r="P89" s="65"/>
      <c r="Q89" s="20"/>
      <c r="R89" s="20"/>
      <c r="S89" s="20"/>
      <c r="T89" s="20"/>
      <c r="U89" s="20"/>
      <c r="V89" s="20"/>
      <c r="W89"/>
      <c r="X89"/>
      <c r="Y89"/>
      <c r="Z89"/>
      <c r="AA89"/>
      <c r="AB89"/>
      <c r="AC89" s="20"/>
    </row>
    <row r="90" spans="1:29" s="17" customFormat="1" x14ac:dyDescent="0.3">
      <c r="A90" s="63"/>
      <c r="E90" s="20"/>
      <c r="F90" s="64"/>
      <c r="G90" s="20"/>
      <c r="H90" s="20"/>
      <c r="I90" s="20"/>
      <c r="J90" s="20"/>
      <c r="K90" s="20"/>
      <c r="L90" s="20"/>
      <c r="M90" s="20"/>
      <c r="N90" s="20"/>
      <c r="O90" s="20"/>
      <c r="P90" s="65"/>
      <c r="Q90" s="20"/>
      <c r="R90" s="20"/>
      <c r="S90" s="20"/>
      <c r="T90" s="20"/>
      <c r="U90" s="20"/>
      <c r="V90" s="20"/>
      <c r="W90"/>
      <c r="X90"/>
      <c r="Y90"/>
      <c r="Z90"/>
      <c r="AA90"/>
      <c r="AB90"/>
      <c r="AC90" s="20"/>
    </row>
    <row r="91" spans="1:29" s="17" customFormat="1" x14ac:dyDescent="0.3">
      <c r="A91" s="20"/>
      <c r="E91" s="20"/>
      <c r="F91" s="64"/>
      <c r="G91" s="20"/>
      <c r="H91" s="20"/>
      <c r="I91" s="20"/>
      <c r="J91" s="20"/>
      <c r="K91" s="20"/>
      <c r="L91" s="20"/>
      <c r="M91" s="20"/>
      <c r="N91" s="20"/>
      <c r="O91" s="20"/>
      <c r="P91" s="65"/>
      <c r="Q91" s="20"/>
      <c r="R91" s="20"/>
      <c r="S91" s="20"/>
      <c r="T91" s="20"/>
      <c r="U91" s="20"/>
      <c r="V91" s="20"/>
      <c r="W91"/>
      <c r="X91"/>
      <c r="Y91"/>
      <c r="Z91"/>
      <c r="AA91"/>
      <c r="AB91"/>
      <c r="AC91" s="20"/>
    </row>
    <row r="92" spans="1:29" s="17" customFormat="1" x14ac:dyDescent="0.3">
      <c r="A92" s="20"/>
      <c r="E92" s="20"/>
      <c r="F92" s="64"/>
      <c r="G92" s="67"/>
      <c r="H92" s="20"/>
      <c r="I92" s="20"/>
      <c r="J92" s="20"/>
      <c r="K92" s="20"/>
      <c r="L92" s="20"/>
      <c r="M92" s="20"/>
      <c r="N92" s="20"/>
      <c r="O92" s="20"/>
      <c r="P92" s="65"/>
      <c r="Q92" s="20"/>
      <c r="R92" s="20"/>
      <c r="S92" s="20"/>
      <c r="T92" s="20"/>
      <c r="U92" s="20"/>
      <c r="V92" s="20"/>
      <c r="W92"/>
      <c r="X92"/>
      <c r="Y92"/>
      <c r="Z92"/>
      <c r="AA92"/>
      <c r="AB92"/>
      <c r="AC92" s="20"/>
    </row>
    <row r="93" spans="1:29" s="17" customFormat="1" x14ac:dyDescent="0.3">
      <c r="A93" s="63"/>
      <c r="E93" s="20"/>
      <c r="F93" s="64"/>
      <c r="G93" s="20"/>
      <c r="H93" s="20"/>
      <c r="I93" s="20"/>
      <c r="J93" s="20"/>
      <c r="K93" s="20"/>
      <c r="L93" s="20"/>
      <c r="M93" s="20"/>
      <c r="N93" s="20"/>
      <c r="O93" s="20"/>
      <c r="P93" s="65"/>
      <c r="Q93" s="20"/>
      <c r="R93" s="20"/>
      <c r="S93" s="20"/>
      <c r="T93" s="20"/>
      <c r="U93" s="20"/>
      <c r="V93" s="20"/>
      <c r="W93"/>
      <c r="X93"/>
      <c r="Y93"/>
      <c r="Z93"/>
      <c r="AA93"/>
      <c r="AB93"/>
      <c r="AC93" s="20"/>
    </row>
    <row r="94" spans="1:29" s="17" customFormat="1" x14ac:dyDescent="0.3">
      <c r="A94" s="316"/>
      <c r="E94" s="20"/>
      <c r="F94" s="64"/>
      <c r="G94" s="20"/>
      <c r="H94" s="20"/>
      <c r="I94" s="20"/>
      <c r="J94" s="20"/>
      <c r="K94" s="20"/>
      <c r="L94" s="20"/>
      <c r="M94" s="20"/>
      <c r="N94" s="20"/>
      <c r="O94" s="20"/>
      <c r="P94" s="65"/>
      <c r="Q94" s="20"/>
      <c r="R94" s="20"/>
      <c r="S94" s="20"/>
      <c r="T94" s="20"/>
      <c r="U94" s="20"/>
      <c r="V94" s="20"/>
      <c r="W94"/>
      <c r="X94"/>
      <c r="Y94"/>
      <c r="Z94"/>
      <c r="AA94"/>
      <c r="AB94"/>
      <c r="AC94" s="20"/>
    </row>
    <row r="95" spans="1:29" s="17" customFormat="1" x14ac:dyDescent="0.3">
      <c r="A95" s="316"/>
      <c r="E95" s="20"/>
      <c r="F95" s="64"/>
      <c r="G95" s="20"/>
      <c r="H95" s="20"/>
      <c r="I95" s="20"/>
      <c r="J95" s="20"/>
      <c r="K95" s="20"/>
      <c r="L95" s="20"/>
      <c r="M95" s="20"/>
      <c r="N95" s="20"/>
      <c r="O95" s="20"/>
      <c r="P95" s="65"/>
      <c r="Q95" s="20"/>
      <c r="R95" s="20"/>
      <c r="S95" s="20"/>
      <c r="T95" s="20"/>
      <c r="U95" s="20"/>
      <c r="V95" s="20"/>
      <c r="W95"/>
      <c r="X95"/>
      <c r="Y95"/>
      <c r="Z95"/>
      <c r="AA95"/>
      <c r="AB95"/>
      <c r="AC95" s="20"/>
    </row>
    <row r="96" spans="1:29" s="17" customFormat="1" x14ac:dyDescent="0.3">
      <c r="A96" s="63"/>
      <c r="E96" s="20"/>
      <c r="F96" s="64"/>
      <c r="G96" s="67"/>
      <c r="H96" s="20"/>
      <c r="I96" s="20"/>
      <c r="J96" s="20"/>
      <c r="K96" s="20"/>
      <c r="L96" s="20"/>
      <c r="M96" s="20"/>
      <c r="N96" s="20"/>
      <c r="O96" s="20"/>
      <c r="P96" s="65"/>
      <c r="Q96" s="20"/>
      <c r="R96" s="20"/>
      <c r="S96" s="20"/>
      <c r="T96" s="20"/>
      <c r="U96" s="20"/>
      <c r="V96" s="20"/>
      <c r="W96"/>
      <c r="X96"/>
      <c r="Y96"/>
      <c r="Z96"/>
      <c r="AA96"/>
      <c r="AB96"/>
      <c r="AC96" s="20"/>
    </row>
    <row r="97" spans="1:29" s="17" customFormat="1" x14ac:dyDescent="0.3">
      <c r="A97" s="20"/>
      <c r="E97" s="20"/>
      <c r="F97" s="64"/>
      <c r="G97" s="20"/>
      <c r="H97" s="20"/>
      <c r="I97" s="20"/>
      <c r="J97" s="20"/>
      <c r="K97" s="20"/>
      <c r="L97" s="20"/>
      <c r="M97" s="20"/>
      <c r="N97" s="20"/>
      <c r="O97" s="20"/>
      <c r="P97" s="65"/>
      <c r="Q97" s="20"/>
      <c r="R97" s="20"/>
      <c r="S97" s="20"/>
      <c r="T97" s="20"/>
      <c r="U97" s="20"/>
      <c r="V97" s="20"/>
      <c r="W97"/>
      <c r="X97"/>
      <c r="Y97"/>
      <c r="Z97"/>
      <c r="AA97"/>
      <c r="AB97"/>
      <c r="AC97" s="20"/>
    </row>
    <row r="98" spans="1:29" s="17" customFormat="1" x14ac:dyDescent="0.3">
      <c r="A98" s="20"/>
      <c r="E98" s="20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65"/>
      <c r="Q98" s="20"/>
      <c r="R98" s="20"/>
      <c r="S98" s="20"/>
      <c r="T98" s="20"/>
      <c r="U98" s="20"/>
      <c r="V98" s="20"/>
      <c r="W98"/>
      <c r="X98"/>
      <c r="Y98"/>
      <c r="Z98"/>
      <c r="AA98"/>
      <c r="AB98"/>
      <c r="AC98" s="20"/>
    </row>
    <row r="99" spans="1:29" s="17" customFormat="1" x14ac:dyDescent="0.3">
      <c r="A99" s="63"/>
      <c r="E99" s="20"/>
      <c r="F99" s="64"/>
      <c r="G99" s="20"/>
      <c r="H99" s="20"/>
      <c r="I99" s="20"/>
      <c r="J99" s="20"/>
      <c r="K99" s="20"/>
      <c r="L99" s="20"/>
      <c r="M99" s="20"/>
      <c r="N99" s="20"/>
      <c r="O99" s="20"/>
      <c r="P99" s="65"/>
      <c r="Q99" s="20"/>
      <c r="R99" s="20"/>
      <c r="S99" s="20"/>
      <c r="T99" s="20"/>
      <c r="U99" s="20"/>
      <c r="V99" s="20"/>
      <c r="W99"/>
      <c r="X99"/>
      <c r="Y99"/>
      <c r="Z99"/>
      <c r="AA99"/>
      <c r="AB99"/>
      <c r="AC99" s="20"/>
    </row>
    <row r="100" spans="1:29" s="17" customFormat="1" x14ac:dyDescent="0.3">
      <c r="A100" s="20"/>
      <c r="E100" s="20"/>
      <c r="F100" s="64"/>
      <c r="G100" s="67"/>
      <c r="H100" s="20"/>
      <c r="I100" s="20"/>
      <c r="J100" s="20"/>
      <c r="K100" s="20"/>
      <c r="L100" s="20"/>
      <c r="M100" s="20"/>
      <c r="N100" s="20"/>
      <c r="O100" s="20"/>
      <c r="P100" s="65"/>
      <c r="Q100" s="20"/>
      <c r="R100" s="20"/>
      <c r="S100" s="20"/>
      <c r="T100" s="20"/>
      <c r="U100" s="20"/>
      <c r="V100" s="20"/>
      <c r="W100"/>
      <c r="X100"/>
      <c r="Y100"/>
      <c r="Z100"/>
      <c r="AA100"/>
      <c r="AB100"/>
      <c r="AC100" s="20"/>
    </row>
    <row r="101" spans="1:29" s="17" customFormat="1" x14ac:dyDescent="0.3">
      <c r="A101" s="20"/>
      <c r="E101" s="20"/>
      <c r="F101" s="64"/>
      <c r="G101" s="20"/>
      <c r="H101" s="20"/>
      <c r="I101" s="20"/>
      <c r="J101" s="20"/>
      <c r="K101" s="20"/>
      <c r="L101" s="20"/>
      <c r="M101" s="20"/>
      <c r="N101" s="20"/>
      <c r="O101" s="20"/>
      <c r="P101" s="65"/>
      <c r="Q101" s="20"/>
      <c r="R101" s="20"/>
      <c r="S101" s="20"/>
      <c r="T101" s="20"/>
      <c r="U101" s="20"/>
      <c r="V101" s="20"/>
      <c r="W101"/>
      <c r="X101"/>
      <c r="Y101"/>
      <c r="Z101"/>
      <c r="AA101"/>
      <c r="AB101"/>
      <c r="AC101" s="20"/>
    </row>
    <row r="102" spans="1:29" s="17" customFormat="1" x14ac:dyDescent="0.3">
      <c r="A102" s="63"/>
      <c r="B102" s="71"/>
      <c r="C102" s="72"/>
      <c r="D102" s="72"/>
      <c r="E102" s="63"/>
      <c r="F102" s="73"/>
      <c r="G102" s="74"/>
      <c r="H102" s="63"/>
      <c r="I102" s="63"/>
      <c r="J102" s="63"/>
      <c r="K102" s="63"/>
      <c r="L102" s="63"/>
      <c r="M102" s="63"/>
      <c r="N102" s="20"/>
      <c r="O102" s="20"/>
      <c r="P102" s="65"/>
      <c r="Q102" s="20"/>
      <c r="R102" s="20"/>
      <c r="S102" s="20"/>
      <c r="T102" s="20"/>
      <c r="U102" s="20"/>
      <c r="V102" s="20"/>
      <c r="W102"/>
      <c r="X102"/>
      <c r="Y102"/>
      <c r="Z102"/>
      <c r="AA102"/>
      <c r="AB102"/>
      <c r="AC102" s="20"/>
    </row>
    <row r="103" spans="1:29" s="17" customFormat="1" x14ac:dyDescent="0.3">
      <c r="A103" s="20"/>
      <c r="E103" s="20"/>
      <c r="F103" s="64"/>
      <c r="G103" s="20"/>
      <c r="H103" s="20"/>
      <c r="I103" s="20"/>
      <c r="J103" s="20"/>
      <c r="K103" s="20"/>
      <c r="L103" s="20"/>
      <c r="M103" s="20"/>
      <c r="N103" s="20"/>
      <c r="O103" s="20"/>
      <c r="P103" s="65"/>
      <c r="Q103" s="20"/>
      <c r="R103" s="20"/>
      <c r="S103" s="20"/>
      <c r="T103" s="20"/>
      <c r="U103" s="20"/>
      <c r="V103" s="20"/>
      <c r="W103"/>
      <c r="X103"/>
      <c r="Y103"/>
      <c r="Z103"/>
      <c r="AA103"/>
      <c r="AB103"/>
      <c r="AC103" s="20"/>
    </row>
    <row r="104" spans="1:29" s="17" customFormat="1" x14ac:dyDescent="0.3">
      <c r="A104" s="20"/>
      <c r="E104" s="20"/>
      <c r="F104" s="64"/>
      <c r="G104" s="20"/>
      <c r="H104" s="20"/>
      <c r="I104" s="20"/>
      <c r="J104" s="20"/>
      <c r="K104" s="20"/>
      <c r="L104" s="20"/>
      <c r="M104" s="20"/>
      <c r="N104" s="20"/>
      <c r="O104" s="20"/>
      <c r="P104" s="65"/>
      <c r="Q104" s="20"/>
      <c r="R104" s="20"/>
      <c r="S104" s="20"/>
      <c r="T104" s="20"/>
      <c r="U104" s="20"/>
      <c r="V104" s="20"/>
      <c r="W104"/>
      <c r="X104"/>
      <c r="Y104"/>
      <c r="Z104"/>
      <c r="AA104"/>
      <c r="AB104"/>
      <c r="AC104" s="20"/>
    </row>
    <row r="105" spans="1:29" s="17" customFormat="1" x14ac:dyDescent="0.3">
      <c r="A105" s="63"/>
      <c r="E105" s="20"/>
      <c r="F105" s="64"/>
      <c r="G105" s="20"/>
      <c r="H105" s="20"/>
      <c r="I105" s="20"/>
      <c r="J105" s="20"/>
      <c r="K105" s="20"/>
      <c r="L105" s="20"/>
      <c r="M105" s="20"/>
      <c r="N105" s="20"/>
      <c r="O105" s="20"/>
      <c r="P105" s="65"/>
      <c r="Q105" s="20"/>
      <c r="R105" s="20"/>
      <c r="S105" s="20"/>
      <c r="T105" s="20"/>
      <c r="U105" s="20"/>
      <c r="V105" s="20"/>
      <c r="W105"/>
      <c r="X105"/>
      <c r="Y105"/>
      <c r="Z105"/>
      <c r="AA105"/>
      <c r="AB105"/>
      <c r="AC105" s="20"/>
    </row>
    <row r="106" spans="1:29" s="17" customFormat="1" x14ac:dyDescent="0.3">
      <c r="A106" s="20"/>
      <c r="E106" s="20"/>
      <c r="F106" s="64"/>
      <c r="G106" s="20"/>
      <c r="H106" s="20"/>
      <c r="I106" s="20"/>
      <c r="J106" s="20"/>
      <c r="K106" s="20"/>
      <c r="L106" s="20"/>
      <c r="M106" s="20"/>
      <c r="N106" s="20"/>
      <c r="O106" s="20"/>
      <c r="P106" s="65"/>
      <c r="Q106" s="20"/>
      <c r="R106" s="20"/>
      <c r="S106" s="20"/>
      <c r="T106" s="20"/>
      <c r="U106" s="20"/>
      <c r="V106" s="20"/>
      <c r="W106"/>
      <c r="X106"/>
      <c r="Y106"/>
      <c r="Z106"/>
      <c r="AA106"/>
      <c r="AB106"/>
      <c r="AC106" s="20"/>
    </row>
    <row r="107" spans="1:29" s="17" customFormat="1" x14ac:dyDescent="0.3">
      <c r="A107" s="20"/>
      <c r="E107" s="20"/>
      <c r="F107" s="64"/>
      <c r="G107" s="20"/>
      <c r="H107" s="20"/>
      <c r="I107" s="20"/>
      <c r="J107" s="20"/>
      <c r="K107" s="20"/>
      <c r="L107" s="20"/>
      <c r="M107" s="20"/>
      <c r="N107" s="20"/>
      <c r="O107" s="20"/>
      <c r="P107" s="65"/>
      <c r="Q107" s="20"/>
      <c r="R107" s="20"/>
      <c r="S107" s="20"/>
      <c r="T107" s="20"/>
      <c r="U107" s="20"/>
      <c r="V107" s="20"/>
      <c r="W107"/>
      <c r="X107"/>
      <c r="Y107"/>
      <c r="Z107"/>
      <c r="AA107"/>
      <c r="AB107"/>
      <c r="AC107" s="20"/>
    </row>
    <row r="108" spans="1:29" s="17" customFormat="1" x14ac:dyDescent="0.3">
      <c r="A108" s="63"/>
      <c r="E108" s="20"/>
      <c r="F108" s="64"/>
      <c r="G108" s="20"/>
      <c r="H108" s="20"/>
      <c r="I108" s="20"/>
      <c r="J108" s="20"/>
      <c r="K108" s="20"/>
      <c r="L108" s="20"/>
      <c r="M108" s="20"/>
      <c r="N108" s="20"/>
      <c r="O108" s="20"/>
      <c r="P108" s="65"/>
      <c r="Q108" s="20"/>
      <c r="R108" s="20"/>
      <c r="S108" s="20"/>
      <c r="T108" s="20"/>
      <c r="U108" s="20"/>
      <c r="V108" s="20"/>
      <c r="W108"/>
      <c r="X108"/>
      <c r="Y108"/>
      <c r="Z108"/>
      <c r="AA108"/>
      <c r="AB108"/>
      <c r="AC108" s="20"/>
    </row>
    <row r="109" spans="1:29" s="17" customFormat="1" x14ac:dyDescent="0.3">
      <c r="A109" s="20"/>
      <c r="E109" s="20"/>
      <c r="F109" s="64"/>
      <c r="G109" s="20"/>
      <c r="H109" s="20"/>
      <c r="I109" s="20"/>
      <c r="J109" s="20"/>
      <c r="K109" s="20"/>
      <c r="L109" s="20"/>
      <c r="M109" s="20"/>
      <c r="N109" s="20"/>
      <c r="O109" s="20"/>
      <c r="P109" s="65"/>
      <c r="Q109" s="20"/>
      <c r="R109" s="20"/>
      <c r="S109" s="20"/>
      <c r="T109" s="20"/>
      <c r="U109" s="20"/>
      <c r="V109" s="20"/>
      <c r="W109"/>
      <c r="X109"/>
      <c r="Y109"/>
      <c r="Z109"/>
      <c r="AA109"/>
      <c r="AB109"/>
      <c r="AC109" s="20"/>
    </row>
    <row r="110" spans="1:29" s="17" customFormat="1" x14ac:dyDescent="0.3">
      <c r="A110" s="20"/>
      <c r="E110" s="20"/>
      <c r="F110" s="64"/>
      <c r="G110" s="20"/>
      <c r="H110" s="20"/>
      <c r="I110" s="20"/>
      <c r="J110" s="20"/>
      <c r="K110" s="20"/>
      <c r="L110" s="20"/>
      <c r="M110" s="20"/>
      <c r="N110" s="20"/>
      <c r="O110" s="20"/>
      <c r="P110" s="65"/>
      <c r="Q110" s="20"/>
      <c r="R110" s="20"/>
      <c r="S110" s="20"/>
      <c r="T110" s="20"/>
      <c r="U110" s="20"/>
      <c r="V110" s="20"/>
      <c r="W110"/>
      <c r="X110"/>
      <c r="Y110"/>
      <c r="Z110"/>
      <c r="AA110"/>
      <c r="AB110"/>
      <c r="AC110" s="20"/>
    </row>
    <row r="111" spans="1:29" s="17" customFormat="1" x14ac:dyDescent="0.3">
      <c r="A111" s="315"/>
      <c r="E111" s="20"/>
      <c r="F111" s="64"/>
      <c r="G111" s="20"/>
      <c r="H111" s="20"/>
      <c r="I111" s="20"/>
      <c r="J111" s="20"/>
      <c r="K111" s="20"/>
      <c r="L111" s="20"/>
      <c r="M111" s="20"/>
      <c r="N111" s="20"/>
      <c r="O111" s="20"/>
      <c r="P111" s="65"/>
      <c r="Q111" s="20"/>
      <c r="R111" s="20"/>
      <c r="S111" s="20"/>
      <c r="T111" s="20"/>
      <c r="U111" s="20"/>
      <c r="V111" s="20"/>
      <c r="W111"/>
      <c r="X111"/>
      <c r="Y111"/>
      <c r="Z111"/>
      <c r="AA111"/>
      <c r="AB111"/>
      <c r="AC111" s="20"/>
    </row>
    <row r="112" spans="1:29" s="17" customFormat="1" x14ac:dyDescent="0.3">
      <c r="A112" s="315"/>
      <c r="E112" s="20"/>
      <c r="F112" s="64"/>
      <c r="G112" s="20"/>
      <c r="H112" s="20"/>
      <c r="I112" s="20"/>
      <c r="J112" s="20"/>
      <c r="K112" s="20"/>
      <c r="L112" s="20"/>
      <c r="M112" s="20"/>
      <c r="N112" s="20"/>
      <c r="O112" s="20"/>
      <c r="P112" s="65"/>
      <c r="Q112" s="20"/>
      <c r="R112" s="20"/>
      <c r="S112" s="20"/>
      <c r="T112" s="20"/>
      <c r="U112" s="20"/>
      <c r="V112" s="20"/>
      <c r="W112"/>
      <c r="X112"/>
      <c r="Y112"/>
      <c r="Z112"/>
      <c r="AA112"/>
      <c r="AB112"/>
      <c r="AC112" s="20"/>
    </row>
    <row r="113" spans="1:29" s="17" customFormat="1" x14ac:dyDescent="0.3">
      <c r="A113" s="20"/>
      <c r="E113" s="20"/>
      <c r="F113" s="64"/>
      <c r="G113" s="67"/>
      <c r="H113" s="20"/>
      <c r="I113" s="20"/>
      <c r="J113" s="20"/>
      <c r="K113" s="20"/>
      <c r="L113" s="20"/>
      <c r="M113" s="20"/>
      <c r="N113" s="20"/>
      <c r="O113" s="20"/>
      <c r="P113" s="65"/>
      <c r="Q113" s="20"/>
      <c r="R113" s="20"/>
      <c r="S113" s="20"/>
      <c r="T113" s="20"/>
      <c r="U113" s="20"/>
      <c r="V113" s="20"/>
      <c r="W113"/>
      <c r="X113"/>
      <c r="Y113"/>
      <c r="Z113"/>
      <c r="AA113"/>
      <c r="AB113"/>
      <c r="AC113" s="20"/>
    </row>
    <row r="114" spans="1:29" s="17" customFormat="1" x14ac:dyDescent="0.3">
      <c r="A114" s="63"/>
      <c r="E114" s="20"/>
      <c r="F114" s="64"/>
      <c r="G114" s="20"/>
      <c r="H114" s="20"/>
      <c r="I114" s="20"/>
      <c r="J114" s="20"/>
      <c r="K114" s="20"/>
      <c r="L114" s="20"/>
      <c r="M114" s="20"/>
      <c r="N114" s="20"/>
      <c r="O114" s="20"/>
      <c r="P114" s="65"/>
      <c r="Q114" s="20"/>
      <c r="R114" s="20"/>
      <c r="S114" s="20"/>
      <c r="T114" s="20"/>
      <c r="U114" s="20"/>
      <c r="V114" s="20"/>
      <c r="W114"/>
      <c r="X114"/>
      <c r="Y114"/>
      <c r="Z114"/>
      <c r="AA114"/>
      <c r="AB114"/>
      <c r="AC114" s="20"/>
    </row>
    <row r="115" spans="1:29" s="17" customFormat="1" x14ac:dyDescent="0.3">
      <c r="A115" s="20"/>
      <c r="E115" s="20"/>
      <c r="F115" s="64"/>
      <c r="G115" s="20"/>
      <c r="H115" s="20"/>
      <c r="I115" s="20"/>
      <c r="J115" s="20"/>
      <c r="K115" s="20"/>
      <c r="L115" s="20"/>
      <c r="M115" s="20"/>
      <c r="N115" s="20"/>
      <c r="O115" s="20"/>
      <c r="P115" s="65"/>
      <c r="Q115" s="20"/>
      <c r="R115" s="20"/>
      <c r="S115" s="20"/>
      <c r="T115" s="20"/>
      <c r="U115" s="20"/>
      <c r="V115" s="20"/>
      <c r="W115"/>
      <c r="X115"/>
      <c r="Y115"/>
      <c r="Z115"/>
      <c r="AA115"/>
      <c r="AB115"/>
      <c r="AC115" s="20"/>
    </row>
    <row r="116" spans="1:29" s="17" customFormat="1" x14ac:dyDescent="0.3">
      <c r="A116" s="20"/>
      <c r="E116" s="20"/>
      <c r="F116" s="64"/>
      <c r="G116" s="67"/>
      <c r="H116" s="20"/>
      <c r="I116" s="20"/>
      <c r="J116" s="20"/>
      <c r="K116" s="20"/>
      <c r="L116" s="20"/>
      <c r="M116" s="20"/>
      <c r="N116" s="20"/>
      <c r="O116" s="20"/>
      <c r="P116" s="65"/>
      <c r="Q116" s="20"/>
      <c r="R116" s="20"/>
      <c r="S116" s="20"/>
      <c r="T116" s="20"/>
      <c r="U116" s="20"/>
      <c r="V116" s="20"/>
      <c r="W116"/>
      <c r="X116"/>
      <c r="Y116"/>
      <c r="Z116"/>
      <c r="AA116"/>
      <c r="AB116"/>
      <c r="AC116" s="20"/>
    </row>
    <row r="117" spans="1:29" s="17" customFormat="1" x14ac:dyDescent="0.3">
      <c r="A117" s="63"/>
      <c r="C117" s="66"/>
      <c r="D117" s="66"/>
      <c r="E117" s="20"/>
      <c r="F117" s="64"/>
      <c r="G117" s="67"/>
      <c r="H117" s="20"/>
      <c r="I117" s="20"/>
      <c r="J117" s="20"/>
      <c r="K117" s="63"/>
      <c r="L117" s="20"/>
      <c r="M117" s="20"/>
      <c r="N117" s="20"/>
      <c r="O117" s="20"/>
      <c r="P117" s="65"/>
      <c r="Q117" s="20"/>
      <c r="R117" s="20"/>
      <c r="S117" s="20"/>
      <c r="T117" s="20"/>
      <c r="U117" s="20"/>
      <c r="V117" s="20"/>
      <c r="W117"/>
      <c r="X117"/>
      <c r="Y117"/>
      <c r="Z117"/>
      <c r="AA117"/>
      <c r="AB117"/>
      <c r="AC117" s="20"/>
    </row>
    <row r="118" spans="1:29" s="17" customFormat="1" x14ac:dyDescent="0.3">
      <c r="A118" s="20"/>
      <c r="E118" s="20"/>
      <c r="F118" s="64"/>
      <c r="G118" s="20"/>
      <c r="H118" s="20"/>
      <c r="I118" s="20"/>
      <c r="J118" s="20"/>
      <c r="K118" s="20"/>
      <c r="L118" s="20"/>
      <c r="M118" s="20"/>
      <c r="N118" s="20"/>
      <c r="O118" s="20"/>
      <c r="P118" s="65"/>
      <c r="Q118" s="20"/>
      <c r="R118" s="20"/>
      <c r="S118" s="20"/>
      <c r="T118" s="20"/>
      <c r="U118" s="20"/>
      <c r="V118" s="20"/>
      <c r="W118"/>
      <c r="X118"/>
      <c r="Y118"/>
      <c r="Z118"/>
      <c r="AA118"/>
      <c r="AB118"/>
      <c r="AC118" s="20"/>
    </row>
    <row r="119" spans="1:29" s="17" customFormat="1" x14ac:dyDescent="0.3">
      <c r="A119" s="20"/>
      <c r="E119" s="20"/>
      <c r="F119" s="64"/>
      <c r="G119" s="20"/>
      <c r="H119" s="20"/>
      <c r="I119" s="20"/>
      <c r="J119" s="20"/>
      <c r="K119" s="20"/>
      <c r="L119" s="20"/>
      <c r="M119" s="20"/>
      <c r="N119" s="20"/>
      <c r="O119" s="20"/>
      <c r="P119" s="65"/>
      <c r="Q119" s="20"/>
      <c r="R119" s="20"/>
      <c r="S119" s="20"/>
      <c r="T119" s="20"/>
      <c r="U119" s="20"/>
      <c r="V119" s="20"/>
      <c r="W119"/>
      <c r="X119"/>
      <c r="Y119"/>
      <c r="Z119"/>
      <c r="AA119"/>
      <c r="AB119"/>
      <c r="AC119" s="20"/>
    </row>
    <row r="120" spans="1:29" s="17" customFormat="1" x14ac:dyDescent="0.3">
      <c r="A120" s="63"/>
      <c r="E120" s="20"/>
      <c r="F120" s="64"/>
      <c r="G120" s="67"/>
      <c r="H120" s="20"/>
      <c r="I120" s="20"/>
      <c r="J120" s="20"/>
      <c r="K120" s="20"/>
      <c r="L120" s="20"/>
      <c r="M120" s="20"/>
      <c r="N120" s="20"/>
      <c r="O120" s="20"/>
      <c r="P120" s="65"/>
      <c r="Q120" s="20"/>
      <c r="R120" s="20"/>
      <c r="S120" s="20"/>
      <c r="T120" s="20"/>
      <c r="U120" s="20"/>
      <c r="V120" s="20"/>
      <c r="W120"/>
      <c r="X120"/>
      <c r="Y120"/>
      <c r="Z120"/>
      <c r="AA120"/>
      <c r="AB120"/>
      <c r="AC120" s="20"/>
    </row>
    <row r="121" spans="1:29" s="17" customFormat="1" x14ac:dyDescent="0.3">
      <c r="A121" s="20"/>
      <c r="E121" s="20"/>
      <c r="F121" s="64"/>
      <c r="G121" s="67"/>
      <c r="H121" s="20"/>
      <c r="I121" s="20"/>
      <c r="J121" s="20"/>
      <c r="K121" s="20"/>
      <c r="L121" s="20"/>
      <c r="M121" s="20"/>
      <c r="N121" s="20"/>
      <c r="O121" s="20"/>
      <c r="P121" s="65"/>
      <c r="Q121" s="20"/>
      <c r="R121" s="20"/>
      <c r="S121" s="20"/>
      <c r="T121" s="20"/>
      <c r="U121" s="20"/>
      <c r="V121" s="20"/>
      <c r="W121"/>
      <c r="X121"/>
      <c r="Y121"/>
      <c r="Z121"/>
      <c r="AA121"/>
      <c r="AB121"/>
      <c r="AC121" s="20"/>
    </row>
    <row r="122" spans="1:29" s="17" customFormat="1" x14ac:dyDescent="0.3">
      <c r="A122" s="20"/>
      <c r="B122" s="66"/>
      <c r="E122" s="20"/>
      <c r="F122" s="64"/>
      <c r="G122" s="67"/>
      <c r="H122" s="20"/>
      <c r="I122" s="20"/>
      <c r="J122" s="20"/>
      <c r="K122" s="20"/>
      <c r="L122" s="20"/>
      <c r="M122" s="20"/>
      <c r="N122" s="20"/>
      <c r="O122" s="20"/>
      <c r="P122" s="65"/>
      <c r="Q122" s="20"/>
      <c r="R122" s="20"/>
      <c r="S122" s="20"/>
      <c r="T122" s="20"/>
      <c r="U122" s="20"/>
      <c r="V122" s="20"/>
      <c r="W122"/>
      <c r="X122"/>
      <c r="Y122"/>
      <c r="Z122"/>
      <c r="AA122"/>
      <c r="AB122"/>
      <c r="AC122" s="20"/>
    </row>
    <row r="123" spans="1:29" s="17" customFormat="1" x14ac:dyDescent="0.3">
      <c r="A123" s="63"/>
      <c r="E123" s="20"/>
      <c r="F123" s="64"/>
      <c r="G123" s="67"/>
      <c r="H123" s="20"/>
      <c r="I123" s="20"/>
      <c r="J123" s="20"/>
      <c r="K123" s="20"/>
      <c r="L123" s="20"/>
      <c r="M123" s="20"/>
      <c r="N123" s="20"/>
      <c r="O123" s="20"/>
      <c r="P123" s="65"/>
      <c r="Q123" s="20"/>
      <c r="R123" s="20"/>
      <c r="S123" s="20"/>
      <c r="T123" s="20"/>
      <c r="U123" s="20"/>
      <c r="V123" s="20"/>
      <c r="W123"/>
      <c r="X123"/>
      <c r="Y123"/>
      <c r="Z123"/>
      <c r="AA123"/>
      <c r="AB123"/>
      <c r="AC123" s="20"/>
    </row>
    <row r="124" spans="1:29" s="17" customFormat="1" x14ac:dyDescent="0.3">
      <c r="A124" s="20"/>
      <c r="E124" s="20"/>
      <c r="F124" s="64"/>
      <c r="G124" s="20"/>
      <c r="H124" s="20"/>
      <c r="I124" s="20"/>
      <c r="J124" s="20"/>
      <c r="K124" s="20"/>
      <c r="L124" s="20"/>
      <c r="M124" s="20"/>
      <c r="N124" s="20"/>
      <c r="O124" s="20"/>
      <c r="P124" s="65"/>
      <c r="Q124" s="20"/>
      <c r="R124" s="20"/>
      <c r="S124" s="20"/>
      <c r="T124" s="20"/>
      <c r="U124" s="20"/>
      <c r="V124" s="20"/>
      <c r="W124"/>
      <c r="X124"/>
      <c r="Y124"/>
      <c r="Z124"/>
      <c r="AA124"/>
      <c r="AB124"/>
      <c r="AC124" s="20"/>
    </row>
    <row r="125" spans="1:29" s="17" customFormat="1" x14ac:dyDescent="0.3">
      <c r="A125" s="20"/>
      <c r="E125" s="20"/>
      <c r="F125" s="64"/>
      <c r="G125" s="20"/>
      <c r="H125" s="20"/>
      <c r="I125" s="20"/>
      <c r="J125" s="20"/>
      <c r="K125" s="20"/>
      <c r="L125" s="20"/>
      <c r="M125" s="20"/>
      <c r="N125" s="20"/>
      <c r="O125" s="20"/>
      <c r="P125" s="65"/>
      <c r="Q125" s="20"/>
      <c r="R125" s="20"/>
      <c r="S125" s="20"/>
      <c r="T125" s="20"/>
      <c r="U125" s="20"/>
      <c r="V125" s="20"/>
      <c r="W125"/>
      <c r="X125"/>
      <c r="Y125"/>
      <c r="Z125"/>
      <c r="AA125"/>
      <c r="AB125"/>
      <c r="AC125" s="20"/>
    </row>
    <row r="126" spans="1:29" s="17" customFormat="1" x14ac:dyDescent="0.3">
      <c r="A126" s="63"/>
      <c r="E126" s="20"/>
      <c r="F126" s="64"/>
      <c r="G126" s="20"/>
      <c r="H126" s="20"/>
      <c r="I126" s="20"/>
      <c r="J126" s="20"/>
      <c r="K126" s="20"/>
      <c r="L126" s="20"/>
      <c r="M126" s="20"/>
      <c r="N126" s="20"/>
      <c r="O126" s="20"/>
      <c r="P126" s="65"/>
      <c r="Q126" s="20"/>
      <c r="R126" s="20"/>
      <c r="S126" s="20"/>
      <c r="T126" s="20"/>
      <c r="U126" s="20"/>
      <c r="V126" s="20"/>
      <c r="W126"/>
      <c r="X126"/>
      <c r="Y126"/>
      <c r="Z126"/>
      <c r="AA126"/>
      <c r="AB126"/>
      <c r="AC126" s="20"/>
    </row>
    <row r="127" spans="1:29" s="17" customFormat="1" x14ac:dyDescent="0.3">
      <c r="A127" s="20"/>
      <c r="E127" s="20"/>
      <c r="F127" s="64"/>
      <c r="G127" s="20"/>
      <c r="H127" s="20"/>
      <c r="I127" s="20"/>
      <c r="J127" s="20"/>
      <c r="K127" s="20"/>
      <c r="L127" s="20"/>
      <c r="M127" s="20"/>
      <c r="N127" s="20"/>
      <c r="O127" s="20"/>
      <c r="P127" s="65"/>
      <c r="Q127" s="20"/>
      <c r="R127" s="20"/>
      <c r="S127" s="20"/>
      <c r="T127" s="20"/>
      <c r="U127" s="20"/>
      <c r="V127" s="20"/>
      <c r="W127"/>
      <c r="X127"/>
      <c r="Y127"/>
      <c r="Z127"/>
      <c r="AA127"/>
      <c r="AB127"/>
      <c r="AC127" s="20"/>
    </row>
    <row r="128" spans="1:29" s="17" customFormat="1" x14ac:dyDescent="0.3">
      <c r="A128" s="20"/>
      <c r="C128" s="66"/>
      <c r="D128" s="66"/>
      <c r="E128" s="20"/>
      <c r="F128" s="64"/>
      <c r="G128" s="67"/>
      <c r="H128" s="20"/>
      <c r="I128" s="20"/>
      <c r="J128" s="20"/>
      <c r="K128" s="20"/>
      <c r="L128" s="20"/>
      <c r="M128" s="20"/>
      <c r="N128" s="20"/>
      <c r="O128" s="20"/>
      <c r="P128" s="65"/>
      <c r="Q128" s="20"/>
      <c r="R128" s="20"/>
      <c r="S128" s="20"/>
      <c r="T128" s="20"/>
      <c r="U128" s="20"/>
      <c r="V128" s="20"/>
      <c r="W128"/>
      <c r="X128"/>
      <c r="Y128"/>
      <c r="Z128"/>
      <c r="AA128"/>
      <c r="AB128"/>
      <c r="AC128" s="20"/>
    </row>
    <row r="129" spans="1:29" s="17" customFormat="1" x14ac:dyDescent="0.3">
      <c r="A129" s="63"/>
      <c r="C129" s="66"/>
      <c r="D129" s="66"/>
      <c r="E129" s="20"/>
      <c r="F129" s="64"/>
      <c r="G129" s="67"/>
      <c r="H129" s="20"/>
      <c r="I129" s="20"/>
      <c r="J129" s="20"/>
      <c r="K129" s="20"/>
      <c r="L129" s="20"/>
      <c r="M129" s="20"/>
      <c r="N129" s="20"/>
      <c r="O129" s="20"/>
      <c r="P129" s="65"/>
      <c r="Q129" s="20"/>
      <c r="R129" s="20"/>
      <c r="S129" s="20"/>
      <c r="T129" s="20"/>
      <c r="U129" s="20"/>
      <c r="V129" s="20"/>
      <c r="W129"/>
      <c r="X129"/>
      <c r="Y129"/>
      <c r="Z129"/>
      <c r="AA129"/>
      <c r="AB129"/>
      <c r="AC129" s="20"/>
    </row>
    <row r="130" spans="1:29" s="17" customFormat="1" x14ac:dyDescent="0.3">
      <c r="A130" s="20"/>
      <c r="C130" s="66"/>
      <c r="D130" s="66"/>
      <c r="E130" s="20"/>
      <c r="F130" s="64"/>
      <c r="G130" s="67"/>
      <c r="H130" s="20"/>
      <c r="I130" s="20"/>
      <c r="J130" s="20"/>
      <c r="K130" s="20"/>
      <c r="L130" s="20"/>
      <c r="M130" s="20"/>
      <c r="N130" s="20"/>
      <c r="O130" s="20"/>
      <c r="P130" s="65"/>
      <c r="Q130" s="20"/>
      <c r="R130" s="20"/>
      <c r="S130" s="20"/>
      <c r="T130" s="20"/>
      <c r="U130" s="20"/>
      <c r="V130" s="20"/>
      <c r="W130"/>
      <c r="X130"/>
      <c r="Y130"/>
      <c r="Z130"/>
      <c r="AA130"/>
      <c r="AB130"/>
      <c r="AC130" s="20"/>
    </row>
    <row r="131" spans="1:29" s="17" customFormat="1" x14ac:dyDescent="0.3">
      <c r="A131" s="20"/>
      <c r="C131" s="66"/>
      <c r="D131" s="66"/>
      <c r="E131" s="20"/>
      <c r="F131" s="64"/>
      <c r="G131" s="67"/>
      <c r="H131" s="20"/>
      <c r="I131" s="20"/>
      <c r="J131" s="20"/>
      <c r="K131" s="20"/>
      <c r="L131" s="20"/>
      <c r="M131" s="20"/>
      <c r="N131" s="20"/>
      <c r="O131" s="20"/>
      <c r="P131" s="65"/>
      <c r="Q131" s="20"/>
      <c r="R131" s="20"/>
      <c r="S131" s="20"/>
      <c r="T131" s="20"/>
      <c r="U131" s="20"/>
      <c r="V131" s="20"/>
      <c r="W131"/>
      <c r="X131"/>
      <c r="Y131"/>
      <c r="Z131"/>
      <c r="AA131"/>
      <c r="AB131"/>
      <c r="AC131" s="20"/>
    </row>
    <row r="132" spans="1:29" s="17" customFormat="1" x14ac:dyDescent="0.3">
      <c r="A132" s="63"/>
      <c r="E132" s="20"/>
      <c r="F132" s="64"/>
      <c r="G132" s="67"/>
      <c r="H132" s="20"/>
      <c r="I132" s="20"/>
      <c r="J132" s="20"/>
      <c r="K132" s="20"/>
      <c r="L132" s="20"/>
      <c r="M132" s="20"/>
      <c r="N132" s="20"/>
      <c r="O132" s="20"/>
      <c r="P132" s="65"/>
      <c r="Q132" s="20"/>
      <c r="R132" s="20"/>
      <c r="S132" s="20"/>
      <c r="T132" s="20"/>
      <c r="U132" s="20"/>
      <c r="V132" s="20"/>
      <c r="W132"/>
      <c r="X132"/>
      <c r="Y132"/>
      <c r="Z132"/>
      <c r="AA132"/>
      <c r="AB132"/>
      <c r="AC132" s="20"/>
    </row>
    <row r="133" spans="1:29" s="17" customFormat="1" x14ac:dyDescent="0.3">
      <c r="A133" s="20"/>
      <c r="E133" s="20"/>
      <c r="F133" s="64"/>
      <c r="G133" s="20"/>
      <c r="H133" s="20"/>
      <c r="I133" s="20"/>
      <c r="J133" s="20"/>
      <c r="K133" s="20"/>
      <c r="L133" s="20"/>
      <c r="M133" s="20"/>
      <c r="N133" s="20"/>
      <c r="O133" s="20"/>
      <c r="P133" s="65"/>
      <c r="Q133" s="20"/>
      <c r="R133" s="20"/>
      <c r="S133" s="20"/>
      <c r="T133" s="20"/>
      <c r="U133" s="20"/>
      <c r="V133" s="20"/>
      <c r="W133"/>
      <c r="X133"/>
      <c r="Y133"/>
      <c r="Z133"/>
      <c r="AA133"/>
      <c r="AB133"/>
      <c r="AC133" s="20"/>
    </row>
    <row r="134" spans="1:29" s="17" customFormat="1" x14ac:dyDescent="0.3">
      <c r="A134" s="20"/>
      <c r="E134" s="20"/>
      <c r="F134" s="64"/>
      <c r="G134" s="67"/>
      <c r="H134" s="20"/>
      <c r="I134" s="20"/>
      <c r="J134" s="20"/>
      <c r="K134" s="20"/>
      <c r="L134" s="20"/>
      <c r="M134" s="20"/>
      <c r="N134" s="20"/>
      <c r="O134" s="20"/>
      <c r="P134" s="65"/>
      <c r="Q134" s="20"/>
      <c r="R134" s="20"/>
      <c r="S134" s="20"/>
      <c r="T134" s="20"/>
      <c r="U134" s="20"/>
      <c r="V134" s="20"/>
      <c r="W134"/>
      <c r="X134"/>
      <c r="Y134"/>
      <c r="Z134"/>
      <c r="AA134"/>
      <c r="AB134"/>
      <c r="AC134" s="20"/>
    </row>
    <row r="135" spans="1:29" s="17" customFormat="1" x14ac:dyDescent="0.3">
      <c r="A135" s="63"/>
      <c r="E135" s="20"/>
      <c r="F135" s="64"/>
      <c r="G135" s="67"/>
      <c r="H135" s="20"/>
      <c r="I135" s="20"/>
      <c r="J135" s="20"/>
      <c r="K135" s="20"/>
      <c r="L135" s="20"/>
      <c r="M135" s="20"/>
      <c r="N135" s="20"/>
      <c r="O135" s="20"/>
      <c r="P135" s="65"/>
      <c r="Q135" s="20"/>
      <c r="R135" s="20"/>
      <c r="S135" s="20"/>
      <c r="T135" s="20"/>
      <c r="U135" s="20"/>
      <c r="V135" s="20"/>
      <c r="W135"/>
      <c r="X135"/>
      <c r="Y135"/>
      <c r="Z135"/>
      <c r="AA135"/>
      <c r="AB135"/>
      <c r="AC135" s="20"/>
    </row>
    <row r="136" spans="1:29" s="17" customFormat="1" x14ac:dyDescent="0.3">
      <c r="A136" s="316"/>
      <c r="E136" s="20"/>
      <c r="F136" s="64"/>
      <c r="G136" s="67"/>
      <c r="H136" s="20"/>
      <c r="I136" s="20"/>
      <c r="J136" s="20"/>
      <c r="K136" s="20"/>
      <c r="L136" s="20"/>
      <c r="M136" s="20"/>
      <c r="N136" s="20"/>
      <c r="O136" s="20"/>
      <c r="P136" s="65"/>
      <c r="Q136" s="20"/>
      <c r="R136" s="20"/>
      <c r="S136" s="20"/>
      <c r="T136" s="20"/>
      <c r="U136" s="20"/>
      <c r="V136" s="20"/>
      <c r="W136"/>
      <c r="X136"/>
      <c r="Y136"/>
      <c r="Z136"/>
      <c r="AA136"/>
      <c r="AB136"/>
      <c r="AC136" s="20"/>
    </row>
    <row r="137" spans="1:29" s="17" customFormat="1" x14ac:dyDescent="0.3">
      <c r="A137" s="316"/>
      <c r="E137" s="20"/>
      <c r="F137" s="64"/>
      <c r="G137" s="67"/>
      <c r="H137" s="20"/>
      <c r="I137" s="20"/>
      <c r="J137" s="20"/>
      <c r="K137" s="20"/>
      <c r="L137" s="20"/>
      <c r="M137" s="20"/>
      <c r="N137" s="20"/>
      <c r="O137" s="20"/>
      <c r="P137" s="65"/>
      <c r="Q137" s="20"/>
      <c r="R137" s="20"/>
      <c r="S137" s="20"/>
      <c r="T137" s="20"/>
      <c r="U137" s="20"/>
      <c r="V137" s="20"/>
      <c r="W137"/>
      <c r="X137"/>
      <c r="Y137"/>
      <c r="Z137"/>
      <c r="AA137"/>
      <c r="AB137"/>
      <c r="AC137" s="20"/>
    </row>
    <row r="138" spans="1:29" s="17" customFormat="1" x14ac:dyDescent="0.3">
      <c r="A138" s="63"/>
      <c r="E138" s="20"/>
      <c r="F138" s="64"/>
      <c r="G138" s="67"/>
      <c r="H138" s="20"/>
      <c r="I138" s="20"/>
      <c r="J138" s="20"/>
      <c r="K138" s="20"/>
      <c r="L138" s="20"/>
      <c r="M138" s="20"/>
      <c r="N138" s="20"/>
      <c r="O138" s="20"/>
      <c r="P138" s="65"/>
      <c r="Q138" s="20"/>
      <c r="R138" s="20"/>
      <c r="S138" s="20"/>
      <c r="T138" s="20"/>
      <c r="U138" s="20"/>
      <c r="V138" s="20"/>
      <c r="W138"/>
      <c r="X138"/>
      <c r="Y138"/>
      <c r="Z138"/>
      <c r="AA138"/>
      <c r="AB138"/>
      <c r="AC138" s="20"/>
    </row>
    <row r="139" spans="1:29" s="17" customFormat="1" x14ac:dyDescent="0.3">
      <c r="A139" s="20"/>
      <c r="E139" s="20"/>
      <c r="F139" s="64"/>
      <c r="G139" s="67"/>
      <c r="H139" s="20"/>
      <c r="I139" s="20"/>
      <c r="J139" s="20"/>
      <c r="K139" s="20"/>
      <c r="L139" s="20"/>
      <c r="M139" s="20"/>
      <c r="N139" s="20"/>
      <c r="O139" s="20"/>
      <c r="P139" s="65"/>
      <c r="Q139" s="20"/>
      <c r="R139" s="20"/>
      <c r="S139" s="20"/>
      <c r="T139" s="20"/>
      <c r="U139" s="20"/>
      <c r="V139" s="20"/>
      <c r="W139"/>
      <c r="X139"/>
      <c r="Y139"/>
      <c r="Z139"/>
      <c r="AA139"/>
      <c r="AB139"/>
      <c r="AC139" s="20"/>
    </row>
    <row r="140" spans="1:29" s="17" customFormat="1" x14ac:dyDescent="0.3">
      <c r="A140" s="316"/>
      <c r="E140" s="20"/>
      <c r="F140" s="64"/>
      <c r="G140" s="67"/>
      <c r="H140" s="20"/>
      <c r="I140" s="20"/>
      <c r="J140" s="20"/>
      <c r="K140" s="20"/>
      <c r="L140" s="20"/>
      <c r="M140" s="20"/>
      <c r="N140" s="20"/>
      <c r="O140" s="20"/>
      <c r="P140" s="65"/>
      <c r="Q140" s="20"/>
      <c r="R140" s="20"/>
      <c r="S140" s="20"/>
      <c r="T140" s="20"/>
      <c r="U140" s="20"/>
      <c r="V140" s="20"/>
      <c r="W140"/>
      <c r="X140"/>
      <c r="Y140"/>
      <c r="Z140"/>
      <c r="AA140"/>
      <c r="AB140"/>
      <c r="AC140" s="20"/>
    </row>
    <row r="141" spans="1:29" s="17" customFormat="1" x14ac:dyDescent="0.3">
      <c r="A141" s="316"/>
      <c r="E141" s="20"/>
      <c r="F141" s="64"/>
      <c r="G141" s="67"/>
      <c r="H141" s="20"/>
      <c r="I141" s="20"/>
      <c r="J141" s="20"/>
      <c r="K141" s="20"/>
      <c r="L141" s="20"/>
      <c r="M141" s="20"/>
      <c r="N141" s="20"/>
      <c r="O141" s="20"/>
      <c r="P141" s="65"/>
      <c r="Q141" s="20"/>
      <c r="R141" s="20"/>
      <c r="S141" s="20"/>
      <c r="T141" s="20"/>
      <c r="U141" s="20"/>
      <c r="V141" s="20"/>
      <c r="W141"/>
      <c r="X141"/>
      <c r="Y141"/>
      <c r="Z141"/>
      <c r="AA141"/>
      <c r="AB141"/>
      <c r="AC141" s="20"/>
    </row>
    <row r="142" spans="1:29" s="17" customFormat="1" x14ac:dyDescent="0.3">
      <c r="A142" s="20"/>
      <c r="E142" s="20"/>
      <c r="F142" s="64"/>
      <c r="G142" s="67"/>
      <c r="H142" s="20"/>
      <c r="I142" s="20"/>
      <c r="J142" s="20"/>
      <c r="K142" s="20"/>
      <c r="L142" s="20"/>
      <c r="M142" s="20"/>
      <c r="N142" s="20"/>
      <c r="O142" s="20"/>
      <c r="P142" s="65"/>
      <c r="Q142" s="20"/>
      <c r="R142" s="20"/>
      <c r="S142" s="20"/>
      <c r="T142" s="20"/>
      <c r="U142" s="20"/>
      <c r="V142" s="20"/>
      <c r="W142"/>
      <c r="X142"/>
      <c r="Y142"/>
      <c r="Z142"/>
      <c r="AA142"/>
      <c r="AB142"/>
      <c r="AC142" s="20"/>
    </row>
    <row r="143" spans="1:29" s="17" customFormat="1" x14ac:dyDescent="0.3">
      <c r="A143" s="316"/>
      <c r="E143" s="20"/>
      <c r="F143" s="64"/>
      <c r="G143" s="67"/>
      <c r="H143" s="20"/>
      <c r="I143" s="20"/>
      <c r="J143" s="63"/>
      <c r="K143" s="20"/>
      <c r="L143" s="20"/>
      <c r="M143" s="20"/>
      <c r="N143" s="20"/>
      <c r="O143" s="20"/>
      <c r="P143" s="65"/>
      <c r="Q143" s="20"/>
      <c r="R143" s="20"/>
      <c r="S143" s="20"/>
      <c r="T143" s="20"/>
      <c r="U143" s="20"/>
      <c r="V143" s="20"/>
      <c r="W143"/>
      <c r="X143"/>
      <c r="Y143"/>
      <c r="Z143"/>
      <c r="AA143"/>
      <c r="AB143"/>
      <c r="AC143" s="20"/>
    </row>
    <row r="144" spans="1:29" s="17" customFormat="1" x14ac:dyDescent="0.3">
      <c r="A144" s="316"/>
      <c r="E144" s="20"/>
      <c r="F144" s="64"/>
      <c r="G144" s="67"/>
      <c r="H144" s="20"/>
      <c r="I144" s="20"/>
      <c r="J144" s="63"/>
      <c r="K144" s="20"/>
      <c r="L144" s="20"/>
      <c r="M144" s="20"/>
      <c r="N144" s="20"/>
      <c r="O144" s="20"/>
      <c r="P144" s="65"/>
      <c r="Q144" s="20"/>
      <c r="R144" s="20"/>
      <c r="S144" s="20"/>
      <c r="T144" s="20"/>
      <c r="U144" s="20"/>
      <c r="V144" s="20"/>
      <c r="W144"/>
      <c r="X144"/>
      <c r="Y144"/>
      <c r="Z144"/>
      <c r="AA144"/>
      <c r="AB144"/>
      <c r="AC144" s="20"/>
    </row>
    <row r="145" spans="1:29" s="17" customFormat="1" x14ac:dyDescent="0.3">
      <c r="A145" s="316"/>
      <c r="E145" s="20"/>
      <c r="F145" s="64"/>
      <c r="G145" s="67"/>
      <c r="H145" s="20"/>
      <c r="I145" s="20"/>
      <c r="J145" s="63"/>
      <c r="K145" s="20"/>
      <c r="L145" s="20"/>
      <c r="M145" s="20"/>
      <c r="N145" s="20"/>
      <c r="O145" s="20"/>
      <c r="P145" s="65"/>
      <c r="Q145" s="20"/>
      <c r="R145" s="20"/>
      <c r="S145" s="20"/>
      <c r="T145" s="20"/>
      <c r="U145" s="20"/>
      <c r="V145" s="20"/>
      <c r="W145"/>
      <c r="X145"/>
      <c r="Y145"/>
      <c r="Z145"/>
      <c r="AA145"/>
      <c r="AB145"/>
      <c r="AC145" s="20"/>
    </row>
    <row r="146" spans="1:29" s="17" customFormat="1" x14ac:dyDescent="0.3">
      <c r="A146" s="20"/>
      <c r="E146" s="20"/>
      <c r="F146" s="64"/>
      <c r="G146" s="67"/>
      <c r="H146" s="20"/>
      <c r="I146" s="20"/>
      <c r="J146" s="20"/>
      <c r="K146" s="20"/>
      <c r="L146" s="20"/>
      <c r="M146" s="20"/>
      <c r="N146" s="20"/>
      <c r="O146" s="20"/>
      <c r="P146" s="65"/>
      <c r="Q146" s="20"/>
      <c r="R146" s="20"/>
      <c r="S146" s="20"/>
      <c r="T146" s="20"/>
      <c r="U146" s="20"/>
      <c r="V146" s="20"/>
      <c r="W146"/>
      <c r="X146"/>
      <c r="Y146"/>
      <c r="Z146"/>
      <c r="AA146"/>
      <c r="AB146"/>
      <c r="AC146" s="20"/>
    </row>
    <row r="147" spans="1:29" s="17" customFormat="1" x14ac:dyDescent="0.3">
      <c r="A147" s="63"/>
      <c r="E147" s="20"/>
      <c r="F147" s="64"/>
      <c r="G147" s="67"/>
      <c r="H147" s="20"/>
      <c r="I147" s="20"/>
      <c r="J147" s="20"/>
      <c r="K147" s="20"/>
      <c r="L147" s="20"/>
      <c r="M147" s="20"/>
      <c r="N147" s="20"/>
      <c r="O147" s="20"/>
      <c r="P147" s="65"/>
      <c r="Q147" s="20"/>
      <c r="R147" s="20"/>
      <c r="S147" s="20"/>
      <c r="T147" s="20"/>
      <c r="U147" s="20"/>
      <c r="V147" s="20"/>
      <c r="W147"/>
      <c r="X147"/>
      <c r="Y147"/>
      <c r="Z147"/>
      <c r="AA147"/>
      <c r="AB147"/>
      <c r="AC147" s="20"/>
    </row>
    <row r="148" spans="1:29" s="17" customFormat="1" x14ac:dyDescent="0.3">
      <c r="A148" s="20"/>
      <c r="E148" s="20"/>
      <c r="F148" s="64"/>
      <c r="G148" s="67"/>
      <c r="H148" s="20"/>
      <c r="I148" s="20"/>
      <c r="J148" s="20"/>
      <c r="K148" s="63"/>
      <c r="L148" s="20"/>
      <c r="M148" s="20"/>
      <c r="N148" s="20"/>
      <c r="O148" s="20"/>
      <c r="P148" s="65"/>
      <c r="Q148" s="20"/>
      <c r="R148" s="20"/>
      <c r="S148" s="20"/>
      <c r="T148" s="20"/>
      <c r="U148" s="20"/>
      <c r="V148" s="20"/>
      <c r="W148"/>
      <c r="X148"/>
      <c r="Y148"/>
      <c r="Z148"/>
      <c r="AA148"/>
      <c r="AB148"/>
      <c r="AC148" s="20"/>
    </row>
    <row r="149" spans="1:29" s="17" customFormat="1" x14ac:dyDescent="0.3">
      <c r="A149" s="20"/>
      <c r="E149" s="20"/>
      <c r="F149" s="64"/>
      <c r="G149" s="67"/>
      <c r="H149" s="20"/>
      <c r="I149" s="20"/>
      <c r="J149" s="20"/>
      <c r="K149" s="20"/>
      <c r="L149" s="20"/>
      <c r="M149" s="20"/>
      <c r="N149" s="20"/>
      <c r="O149" s="20"/>
      <c r="P149" s="65"/>
      <c r="Q149" s="20"/>
      <c r="R149" s="20"/>
      <c r="S149" s="20"/>
      <c r="T149" s="20"/>
      <c r="U149" s="20"/>
      <c r="V149" s="20"/>
      <c r="W149"/>
      <c r="X149"/>
      <c r="Y149"/>
      <c r="Z149"/>
      <c r="AA149"/>
      <c r="AB149"/>
      <c r="AC149" s="20"/>
    </row>
    <row r="150" spans="1:29" s="3" customFormat="1" x14ac:dyDescent="0.3">
      <c r="A150" s="63"/>
      <c r="B150" s="17"/>
      <c r="C150" s="17"/>
      <c r="D150" s="17"/>
      <c r="E150" s="20"/>
      <c r="F150" s="64"/>
      <c r="G150" s="67"/>
      <c r="H150" s="20"/>
      <c r="I150" s="20"/>
      <c r="J150" s="20"/>
      <c r="K150" s="20"/>
      <c r="L150" s="20"/>
      <c r="M150" s="20"/>
      <c r="P150" s="33"/>
      <c r="W150"/>
      <c r="X150"/>
      <c r="Y150"/>
      <c r="Z150"/>
      <c r="AA150"/>
      <c r="AB150"/>
    </row>
    <row r="151" spans="1:29" s="3" customFormat="1" x14ac:dyDescent="0.3">
      <c r="A151" s="20"/>
      <c r="B151" s="17"/>
      <c r="C151" s="17"/>
      <c r="D151" s="17"/>
      <c r="E151" s="20"/>
      <c r="F151" s="64"/>
      <c r="G151" s="67"/>
      <c r="H151" s="20"/>
      <c r="I151" s="20"/>
      <c r="J151" s="20"/>
      <c r="K151" s="20"/>
      <c r="L151" s="20"/>
      <c r="M151" s="20"/>
      <c r="P151" s="33"/>
      <c r="W151"/>
      <c r="X151"/>
      <c r="Y151"/>
      <c r="Z151"/>
      <c r="AA151"/>
      <c r="AB151"/>
    </row>
    <row r="152" spans="1:29" s="3" customFormat="1" x14ac:dyDescent="0.3">
      <c r="A152" s="316"/>
      <c r="B152" s="17"/>
      <c r="C152" s="17"/>
      <c r="D152" s="17"/>
      <c r="E152" s="20"/>
      <c r="F152" s="64"/>
      <c r="G152" s="67"/>
      <c r="H152" s="20"/>
      <c r="I152" s="20"/>
      <c r="J152" s="20"/>
      <c r="K152" s="20"/>
      <c r="L152" s="20"/>
      <c r="M152" s="20"/>
      <c r="P152" s="33"/>
      <c r="W152"/>
      <c r="X152"/>
      <c r="Y152"/>
      <c r="Z152"/>
      <c r="AA152"/>
      <c r="AB152"/>
    </row>
    <row r="153" spans="1:29" s="3" customFormat="1" x14ac:dyDescent="0.3">
      <c r="A153" s="316"/>
      <c r="B153" s="17"/>
      <c r="C153" s="17"/>
      <c r="D153" s="17"/>
      <c r="E153" s="20"/>
      <c r="F153" s="64"/>
      <c r="G153" s="67"/>
      <c r="H153" s="20"/>
      <c r="I153" s="20"/>
      <c r="J153" s="20"/>
      <c r="K153" s="20"/>
      <c r="L153" s="20"/>
      <c r="M153" s="20"/>
      <c r="P153" s="33"/>
      <c r="W153"/>
      <c r="X153"/>
      <c r="Y153"/>
      <c r="Z153"/>
      <c r="AA153"/>
      <c r="AB153"/>
    </row>
    <row r="154" spans="1:29" s="3" customFormat="1" x14ac:dyDescent="0.3">
      <c r="A154" s="316"/>
      <c r="B154" s="17"/>
      <c r="C154" s="17"/>
      <c r="D154" s="17"/>
      <c r="E154" s="20"/>
      <c r="F154" s="64"/>
      <c r="G154" s="67"/>
      <c r="H154" s="20"/>
      <c r="I154" s="20"/>
      <c r="J154" s="20"/>
      <c r="K154" s="20"/>
      <c r="L154" s="20"/>
      <c r="M154" s="20"/>
      <c r="P154" s="33"/>
      <c r="W154"/>
      <c r="X154"/>
      <c r="Y154"/>
      <c r="Z154"/>
      <c r="AA154"/>
      <c r="AB154"/>
    </row>
    <row r="155" spans="1:29" s="3" customFormat="1" x14ac:dyDescent="0.3">
      <c r="A155" s="316"/>
      <c r="B155" s="17"/>
      <c r="C155" s="17"/>
      <c r="D155" s="17"/>
      <c r="E155" s="20"/>
      <c r="F155" s="64"/>
      <c r="G155" s="67"/>
      <c r="H155" s="20"/>
      <c r="I155" s="20"/>
      <c r="J155" s="20"/>
      <c r="K155" s="20"/>
      <c r="L155" s="20"/>
      <c r="M155" s="20"/>
      <c r="P155" s="33"/>
      <c r="W155"/>
      <c r="X155"/>
      <c r="Y155"/>
      <c r="Z155"/>
      <c r="AA155"/>
      <c r="AB155"/>
    </row>
    <row r="156" spans="1:29" s="3" customFormat="1" x14ac:dyDescent="0.3">
      <c r="A156" s="63"/>
      <c r="B156" s="17"/>
      <c r="C156" s="17"/>
      <c r="D156" s="17"/>
      <c r="E156" s="20"/>
      <c r="F156" s="64"/>
      <c r="G156" s="67"/>
      <c r="H156" s="20"/>
      <c r="I156" s="20"/>
      <c r="J156" s="20"/>
      <c r="K156" s="20"/>
      <c r="L156" s="20"/>
      <c r="M156" s="20"/>
      <c r="P156" s="33"/>
      <c r="W156"/>
      <c r="X156"/>
      <c r="Y156"/>
      <c r="Z156"/>
      <c r="AA156"/>
      <c r="AB156"/>
    </row>
    <row r="157" spans="1:29" s="3" customFormat="1" x14ac:dyDescent="0.3">
      <c r="A157" s="20"/>
      <c r="B157" s="17"/>
      <c r="C157" s="17"/>
      <c r="D157" s="17"/>
      <c r="E157" s="20"/>
      <c r="F157" s="64"/>
      <c r="G157" s="67"/>
      <c r="H157" s="20"/>
      <c r="I157" s="20"/>
      <c r="J157" s="20"/>
      <c r="K157" s="20"/>
      <c r="L157" s="20"/>
      <c r="M157" s="20"/>
      <c r="P157" s="33"/>
      <c r="W157"/>
      <c r="X157"/>
      <c r="Y157"/>
      <c r="Z157"/>
      <c r="AA157"/>
      <c r="AB157"/>
    </row>
    <row r="158" spans="1:29" s="3" customFormat="1" x14ac:dyDescent="0.3">
      <c r="A158" s="316"/>
      <c r="B158" s="17"/>
      <c r="C158" s="17"/>
      <c r="D158" s="17"/>
      <c r="E158" s="20"/>
      <c r="F158" s="64"/>
      <c r="G158" s="67"/>
      <c r="H158" s="20"/>
      <c r="I158" s="20"/>
      <c r="J158" s="20"/>
      <c r="K158" s="20"/>
      <c r="L158" s="20"/>
      <c r="M158" s="20"/>
      <c r="P158" s="33"/>
      <c r="W158"/>
      <c r="X158"/>
      <c r="Y158"/>
      <c r="Z158"/>
      <c r="AA158"/>
      <c r="AB158"/>
    </row>
    <row r="159" spans="1:29" s="3" customFormat="1" x14ac:dyDescent="0.3">
      <c r="A159" s="316"/>
      <c r="B159" s="17"/>
      <c r="C159" s="17"/>
      <c r="D159" s="17"/>
      <c r="E159" s="20"/>
      <c r="F159" s="64"/>
      <c r="G159" s="67"/>
      <c r="H159" s="20"/>
      <c r="I159" s="20"/>
      <c r="J159" s="20"/>
      <c r="K159" s="20"/>
      <c r="L159" s="20"/>
      <c r="M159" s="20"/>
      <c r="P159" s="33"/>
      <c r="W159"/>
      <c r="X159"/>
      <c r="Y159"/>
      <c r="Z159"/>
      <c r="AA159"/>
      <c r="AB159"/>
    </row>
    <row r="160" spans="1:29" s="3" customFormat="1" x14ac:dyDescent="0.3">
      <c r="A160" s="316"/>
      <c r="B160" s="17"/>
      <c r="C160" s="17"/>
      <c r="D160" s="17"/>
      <c r="E160" s="20"/>
      <c r="F160" s="64"/>
      <c r="G160" s="67"/>
      <c r="H160" s="20"/>
      <c r="I160" s="20"/>
      <c r="J160" s="20"/>
      <c r="K160" s="20"/>
      <c r="L160" s="20"/>
      <c r="M160" s="20"/>
      <c r="P160" s="33"/>
      <c r="W160"/>
      <c r="X160"/>
      <c r="Y160"/>
      <c r="Z160"/>
      <c r="AA160"/>
      <c r="AB160"/>
    </row>
    <row r="161" spans="1:28" s="3" customFormat="1" x14ac:dyDescent="0.3">
      <c r="A161" s="20"/>
      <c r="B161" s="17"/>
      <c r="C161" s="17"/>
      <c r="D161" s="17"/>
      <c r="E161" s="20"/>
      <c r="F161" s="64"/>
      <c r="G161" s="67"/>
      <c r="H161" s="20"/>
      <c r="I161" s="20"/>
      <c r="J161" s="20"/>
      <c r="K161" s="20"/>
      <c r="L161" s="20"/>
      <c r="M161" s="20"/>
      <c r="P161" s="33"/>
      <c r="W161"/>
      <c r="X161"/>
      <c r="Y161"/>
      <c r="Z161"/>
      <c r="AA161"/>
      <c r="AB161"/>
    </row>
    <row r="162" spans="1:28" s="3" customFormat="1" x14ac:dyDescent="0.3">
      <c r="A162" s="63"/>
      <c r="B162" s="17"/>
      <c r="C162" s="17"/>
      <c r="D162" s="17"/>
      <c r="E162" s="20"/>
      <c r="F162" s="64"/>
      <c r="G162" s="67"/>
      <c r="H162" s="20"/>
      <c r="I162" s="20"/>
      <c r="J162" s="20"/>
      <c r="K162" s="20"/>
      <c r="L162" s="20"/>
      <c r="M162" s="20"/>
      <c r="P162" s="33"/>
      <c r="W162"/>
      <c r="X162"/>
      <c r="Y162"/>
      <c r="Z162"/>
      <c r="AA162"/>
      <c r="AB162"/>
    </row>
    <row r="163" spans="1:28" s="3" customFormat="1" x14ac:dyDescent="0.3">
      <c r="A163" s="20"/>
      <c r="B163" s="66"/>
      <c r="C163" s="66"/>
      <c r="D163" s="66"/>
      <c r="E163" s="63"/>
      <c r="F163" s="73"/>
      <c r="G163" s="74"/>
      <c r="H163" s="63"/>
      <c r="I163" s="63"/>
      <c r="J163" s="63"/>
      <c r="K163" s="63"/>
      <c r="L163" s="63"/>
      <c r="M163" s="63"/>
      <c r="P163" s="33"/>
      <c r="W163"/>
      <c r="X163"/>
      <c r="Y163"/>
      <c r="Z163"/>
      <c r="AA163"/>
      <c r="AB163"/>
    </row>
    <row r="164" spans="1:28" s="3" customFormat="1" x14ac:dyDescent="0.3">
      <c r="A164" s="20"/>
      <c r="B164" s="66"/>
      <c r="C164" s="66"/>
      <c r="D164" s="66"/>
      <c r="E164" s="63"/>
      <c r="F164" s="73"/>
      <c r="G164" s="74"/>
      <c r="H164" s="63"/>
      <c r="I164" s="63"/>
      <c r="J164" s="63"/>
      <c r="K164" s="63"/>
      <c r="L164" s="63"/>
      <c r="M164" s="63"/>
      <c r="P164" s="33"/>
      <c r="W164"/>
      <c r="X164"/>
      <c r="Y164"/>
      <c r="Z164"/>
      <c r="AA164"/>
      <c r="AB164"/>
    </row>
    <row r="165" spans="1:28" s="3" customFormat="1" x14ac:dyDescent="0.3">
      <c r="A165" s="63"/>
      <c r="B165" s="17"/>
      <c r="C165" s="17"/>
      <c r="D165" s="17"/>
      <c r="E165" s="20"/>
      <c r="F165" s="64"/>
      <c r="G165" s="67"/>
      <c r="H165" s="20"/>
      <c r="I165" s="20"/>
      <c r="J165" s="20"/>
      <c r="K165" s="20"/>
      <c r="L165" s="20"/>
      <c r="M165" s="20"/>
      <c r="P165" s="33"/>
      <c r="W165"/>
      <c r="X165"/>
      <c r="Y165"/>
      <c r="Z165"/>
      <c r="AA165"/>
      <c r="AB165"/>
    </row>
    <row r="166" spans="1:28" s="3" customFormat="1" x14ac:dyDescent="0.3">
      <c r="A166" s="316"/>
      <c r="B166" s="17"/>
      <c r="C166" s="17"/>
      <c r="D166" s="17"/>
      <c r="E166" s="20"/>
      <c r="F166" s="64"/>
      <c r="G166" s="20"/>
      <c r="H166" s="20"/>
      <c r="I166" s="20"/>
      <c r="J166" s="20"/>
      <c r="K166" s="20"/>
      <c r="L166" s="20"/>
      <c r="M166" s="20"/>
      <c r="P166" s="33"/>
      <c r="W166"/>
      <c r="X166"/>
      <c r="Y166"/>
      <c r="Z166"/>
      <c r="AA166"/>
      <c r="AB166"/>
    </row>
    <row r="167" spans="1:28" s="3" customFormat="1" x14ac:dyDescent="0.3">
      <c r="A167" s="316"/>
      <c r="B167" s="17"/>
      <c r="C167" s="17"/>
      <c r="D167" s="17"/>
      <c r="E167" s="20"/>
      <c r="F167" s="64"/>
      <c r="G167" s="20"/>
      <c r="H167" s="20"/>
      <c r="I167" s="20"/>
      <c r="J167" s="20"/>
      <c r="K167" s="20"/>
      <c r="L167" s="20"/>
      <c r="M167" s="20"/>
      <c r="P167" s="33"/>
      <c r="W167"/>
      <c r="X167"/>
      <c r="Y167"/>
      <c r="Z167"/>
      <c r="AA167"/>
      <c r="AB167"/>
    </row>
    <row r="168" spans="1:28" s="3" customFormat="1" x14ac:dyDescent="0.3">
      <c r="A168" s="63"/>
      <c r="B168" s="17"/>
      <c r="C168" s="17"/>
      <c r="D168" s="17"/>
      <c r="E168" s="20"/>
      <c r="F168" s="64"/>
      <c r="G168" s="67"/>
      <c r="H168" s="20"/>
      <c r="I168" s="20"/>
      <c r="J168" s="20"/>
      <c r="K168" s="20"/>
      <c r="L168" s="20"/>
      <c r="M168" s="20"/>
      <c r="P168" s="33"/>
      <c r="W168"/>
      <c r="X168"/>
      <c r="Y168"/>
      <c r="Z168"/>
      <c r="AA168"/>
      <c r="AB168"/>
    </row>
    <row r="169" spans="1:28" s="3" customFormat="1" x14ac:dyDescent="0.3">
      <c r="A169" s="20"/>
      <c r="B169" s="17"/>
      <c r="C169" s="17"/>
      <c r="D169" s="17"/>
      <c r="E169" s="20"/>
      <c r="F169" s="64"/>
      <c r="G169" s="67"/>
      <c r="H169" s="20"/>
      <c r="I169" s="20"/>
      <c r="J169" s="20"/>
      <c r="K169" s="20"/>
      <c r="L169" s="20"/>
      <c r="M169" s="20"/>
      <c r="P169" s="33"/>
      <c r="W169"/>
      <c r="X169"/>
      <c r="Y169"/>
      <c r="Z169"/>
      <c r="AA169"/>
      <c r="AB169"/>
    </row>
    <row r="170" spans="1:28" s="3" customFormat="1" x14ac:dyDescent="0.3">
      <c r="A170" s="63"/>
      <c r="B170" s="17"/>
      <c r="C170" s="17"/>
      <c r="D170" s="17"/>
      <c r="E170" s="20"/>
      <c r="F170" s="64"/>
      <c r="G170" s="20"/>
      <c r="H170" s="20"/>
      <c r="I170" s="20"/>
      <c r="J170" s="20"/>
      <c r="K170" s="20"/>
      <c r="L170" s="20"/>
      <c r="M170" s="20"/>
      <c r="P170" s="33"/>
      <c r="W170"/>
      <c r="X170"/>
      <c r="Y170"/>
      <c r="Z170"/>
      <c r="AA170"/>
      <c r="AB170"/>
    </row>
    <row r="171" spans="1:28" s="3" customFormat="1" x14ac:dyDescent="0.3">
      <c r="A171" s="20"/>
      <c r="B171" s="17"/>
      <c r="C171" s="17"/>
      <c r="D171" s="17"/>
      <c r="E171" s="20"/>
      <c r="F171" s="64"/>
      <c r="G171" s="20"/>
      <c r="H171" s="20"/>
      <c r="I171" s="20"/>
      <c r="J171" s="20"/>
      <c r="K171" s="20"/>
      <c r="L171" s="20"/>
      <c r="M171" s="20"/>
      <c r="P171" s="33"/>
      <c r="W171"/>
      <c r="X171"/>
      <c r="Y171"/>
      <c r="Z171"/>
      <c r="AA171"/>
      <c r="AB171"/>
    </row>
    <row r="172" spans="1:28" s="3" customFormat="1" x14ac:dyDescent="0.3">
      <c r="A172" s="20"/>
      <c r="B172" s="17"/>
      <c r="C172" s="17"/>
      <c r="D172" s="17"/>
      <c r="E172" s="20"/>
      <c r="F172" s="64"/>
      <c r="G172" s="20"/>
      <c r="H172" s="20"/>
      <c r="I172" s="20"/>
      <c r="J172" s="20"/>
      <c r="K172" s="20"/>
      <c r="L172" s="20"/>
      <c r="M172" s="20"/>
      <c r="P172" s="33"/>
      <c r="W172"/>
      <c r="X172"/>
      <c r="Y172"/>
      <c r="Z172"/>
      <c r="AA172"/>
      <c r="AB172"/>
    </row>
    <row r="173" spans="1:28" s="3" customFormat="1" x14ac:dyDescent="0.3">
      <c r="A173" s="63"/>
      <c r="B173" s="17"/>
      <c r="C173" s="17"/>
      <c r="D173" s="17"/>
      <c r="E173" s="20"/>
      <c r="F173" s="64"/>
      <c r="G173" s="20"/>
      <c r="H173" s="20"/>
      <c r="I173" s="20"/>
      <c r="J173" s="20"/>
      <c r="K173" s="20"/>
      <c r="L173" s="20"/>
      <c r="M173" s="20"/>
      <c r="P173" s="33"/>
      <c r="W173"/>
      <c r="X173"/>
      <c r="Y173"/>
      <c r="Z173"/>
      <c r="AA173"/>
      <c r="AB173"/>
    </row>
    <row r="174" spans="1:28" s="3" customFormat="1" x14ac:dyDescent="0.3">
      <c r="A174" s="20"/>
      <c r="B174" s="17"/>
      <c r="C174" s="17"/>
      <c r="D174" s="17"/>
      <c r="E174" s="20"/>
      <c r="F174" s="64"/>
      <c r="G174" s="20"/>
      <c r="H174" s="20"/>
      <c r="I174" s="20"/>
      <c r="J174" s="20"/>
      <c r="K174" s="20"/>
      <c r="L174" s="20"/>
      <c r="M174" s="20"/>
      <c r="P174" s="33"/>
      <c r="W174"/>
      <c r="X174"/>
      <c r="Y174"/>
      <c r="Z174"/>
      <c r="AA174"/>
      <c r="AB174"/>
    </row>
    <row r="175" spans="1:28" s="3" customFormat="1" x14ac:dyDescent="0.3">
      <c r="A175" s="20"/>
      <c r="B175" s="17"/>
      <c r="C175" s="17"/>
      <c r="D175" s="17"/>
      <c r="E175" s="20"/>
      <c r="F175" s="64"/>
      <c r="G175" s="20"/>
      <c r="H175" s="20"/>
      <c r="I175" s="20"/>
      <c r="J175" s="20"/>
      <c r="K175" s="20"/>
      <c r="L175" s="20"/>
      <c r="M175" s="20"/>
      <c r="P175" s="33"/>
      <c r="W175"/>
      <c r="X175"/>
      <c r="Y175"/>
      <c r="Z175"/>
      <c r="AA175"/>
      <c r="AB175"/>
    </row>
    <row r="176" spans="1:28" s="3" customFormat="1" x14ac:dyDescent="0.3">
      <c r="A176" s="63"/>
      <c r="B176" s="17"/>
      <c r="C176" s="17"/>
      <c r="D176" s="17"/>
      <c r="E176" s="20"/>
      <c r="F176" s="64"/>
      <c r="G176" s="20"/>
      <c r="H176" s="20"/>
      <c r="I176" s="20"/>
      <c r="J176" s="20"/>
      <c r="K176" s="20"/>
      <c r="L176" s="20"/>
      <c r="M176" s="20"/>
      <c r="P176" s="33"/>
      <c r="W176"/>
      <c r="X176"/>
      <c r="Y176"/>
      <c r="Z176"/>
      <c r="AA176"/>
      <c r="AB176"/>
    </row>
    <row r="177" spans="1:28" s="3" customFormat="1" x14ac:dyDescent="0.3">
      <c r="A177" s="20"/>
      <c r="B177" s="17"/>
      <c r="C177" s="17"/>
      <c r="D177" s="17"/>
      <c r="E177" s="20"/>
      <c r="F177" s="64"/>
      <c r="G177" s="20"/>
      <c r="H177" s="20"/>
      <c r="I177" s="20"/>
      <c r="J177" s="20"/>
      <c r="K177" s="20"/>
      <c r="L177" s="20"/>
      <c r="M177" s="20"/>
      <c r="P177" s="33"/>
      <c r="W177"/>
      <c r="X177"/>
      <c r="Y177"/>
      <c r="Z177"/>
      <c r="AA177"/>
      <c r="AB177"/>
    </row>
    <row r="178" spans="1:28" s="3" customFormat="1" x14ac:dyDescent="0.3">
      <c r="A178" s="20"/>
      <c r="B178" s="17"/>
      <c r="C178" s="17"/>
      <c r="D178" s="17"/>
      <c r="E178" s="20"/>
      <c r="F178" s="64"/>
      <c r="G178" s="20"/>
      <c r="H178" s="20"/>
      <c r="I178" s="20"/>
      <c r="J178" s="20"/>
      <c r="K178" s="20"/>
      <c r="L178" s="20"/>
      <c r="M178" s="20"/>
      <c r="P178" s="33"/>
      <c r="W178"/>
      <c r="X178"/>
      <c r="Y178"/>
      <c r="Z178"/>
      <c r="AA178"/>
      <c r="AB178"/>
    </row>
    <row r="179" spans="1:28" s="3" customFormat="1" x14ac:dyDescent="0.3">
      <c r="A179" s="63"/>
      <c r="B179" s="17"/>
      <c r="C179" s="17"/>
      <c r="D179" s="17"/>
      <c r="E179" s="20"/>
      <c r="F179" s="64"/>
      <c r="G179" s="20"/>
      <c r="H179" s="20"/>
      <c r="I179" s="20"/>
      <c r="J179" s="20"/>
      <c r="K179" s="20"/>
      <c r="L179" s="20"/>
      <c r="M179" s="20"/>
      <c r="P179" s="33"/>
      <c r="W179"/>
      <c r="X179"/>
      <c r="Y179"/>
      <c r="Z179"/>
      <c r="AA179"/>
      <c r="AB179"/>
    </row>
    <row r="180" spans="1:28" s="3" customFormat="1" x14ac:dyDescent="0.3">
      <c r="A180" s="20"/>
      <c r="B180" s="17"/>
      <c r="C180" s="17"/>
      <c r="D180" s="17"/>
      <c r="E180" s="20"/>
      <c r="F180" s="64"/>
      <c r="G180" s="20"/>
      <c r="H180" s="20"/>
      <c r="I180" s="20"/>
      <c r="J180" s="20"/>
      <c r="K180" s="20"/>
      <c r="L180" s="20"/>
      <c r="M180" s="20"/>
      <c r="P180" s="33"/>
      <c r="W180"/>
      <c r="X180"/>
      <c r="Y180"/>
      <c r="Z180"/>
      <c r="AA180"/>
      <c r="AB180"/>
    </row>
    <row r="181" spans="1:28" s="3" customFormat="1" x14ac:dyDescent="0.3">
      <c r="A181" s="20"/>
      <c r="B181" s="17"/>
      <c r="C181" s="17"/>
      <c r="D181" s="17"/>
      <c r="E181" s="20"/>
      <c r="F181" s="64"/>
      <c r="G181" s="20"/>
      <c r="H181" s="20"/>
      <c r="I181" s="20"/>
      <c r="J181" s="20"/>
      <c r="K181" s="20"/>
      <c r="L181" s="20"/>
      <c r="M181" s="20"/>
      <c r="P181" s="33"/>
      <c r="W181"/>
      <c r="X181"/>
      <c r="Y181"/>
      <c r="Z181"/>
      <c r="AA181"/>
      <c r="AB181"/>
    </row>
    <row r="182" spans="1:28" s="3" customFormat="1" x14ac:dyDescent="0.3">
      <c r="A182" s="63"/>
      <c r="B182" s="17"/>
      <c r="C182" s="17"/>
      <c r="D182" s="17"/>
      <c r="E182" s="20"/>
      <c r="F182" s="64"/>
      <c r="G182" s="20"/>
      <c r="H182" s="20"/>
      <c r="I182" s="20"/>
      <c r="J182" s="20"/>
      <c r="K182" s="20"/>
      <c r="L182" s="20"/>
      <c r="M182" s="20"/>
      <c r="P182" s="33"/>
      <c r="W182"/>
      <c r="X182"/>
      <c r="Y182"/>
      <c r="Z182"/>
      <c r="AA182"/>
      <c r="AB182"/>
    </row>
    <row r="183" spans="1:28" s="3" customFormat="1" x14ac:dyDescent="0.3">
      <c r="A183" s="20"/>
      <c r="B183" s="17"/>
      <c r="C183" s="17"/>
      <c r="D183" s="17"/>
      <c r="E183" s="20"/>
      <c r="F183" s="64"/>
      <c r="G183" s="67"/>
      <c r="H183" s="20"/>
      <c r="I183" s="20"/>
      <c r="J183" s="20"/>
      <c r="K183" s="20"/>
      <c r="L183" s="20"/>
      <c r="M183" s="20"/>
      <c r="P183" s="33"/>
      <c r="W183"/>
      <c r="X183"/>
      <c r="Y183"/>
      <c r="Z183"/>
      <c r="AA183"/>
      <c r="AB183"/>
    </row>
    <row r="184" spans="1:28" s="3" customFormat="1" x14ac:dyDescent="0.3">
      <c r="A184" s="20"/>
      <c r="B184" s="17"/>
      <c r="C184" s="17"/>
      <c r="D184" s="17"/>
      <c r="E184" s="20"/>
      <c r="F184" s="64"/>
      <c r="G184" s="20"/>
      <c r="H184" s="20"/>
      <c r="I184" s="20"/>
      <c r="J184" s="20"/>
      <c r="K184" s="20"/>
      <c r="L184" s="20"/>
      <c r="M184" s="20"/>
      <c r="P184" s="33"/>
      <c r="W184"/>
      <c r="X184"/>
      <c r="Y184"/>
      <c r="Z184"/>
      <c r="AA184"/>
      <c r="AB184"/>
    </row>
    <row r="185" spans="1:28" s="3" customFormat="1" x14ac:dyDescent="0.3">
      <c r="A185" s="63"/>
      <c r="B185" s="17"/>
      <c r="C185" s="17"/>
      <c r="D185" s="17"/>
      <c r="E185" s="20"/>
      <c r="F185" s="64"/>
      <c r="G185" s="20"/>
      <c r="H185" s="20"/>
      <c r="I185" s="20"/>
      <c r="J185" s="20"/>
      <c r="K185" s="20"/>
      <c r="L185" s="20"/>
      <c r="M185" s="20"/>
      <c r="P185" s="33"/>
      <c r="W185"/>
      <c r="X185"/>
      <c r="Y185"/>
      <c r="Z185"/>
      <c r="AA185"/>
      <c r="AB185"/>
    </row>
    <row r="186" spans="1:28" s="3" customFormat="1" x14ac:dyDescent="0.3">
      <c r="A186" s="20"/>
      <c r="B186" s="17"/>
      <c r="C186" s="17"/>
      <c r="D186" s="17"/>
      <c r="E186" s="20"/>
      <c r="F186" s="64"/>
      <c r="G186" s="20"/>
      <c r="H186" s="20"/>
      <c r="I186" s="20"/>
      <c r="J186" s="20"/>
      <c r="K186" s="20"/>
      <c r="L186" s="20"/>
      <c r="M186" s="20"/>
      <c r="P186" s="33"/>
      <c r="W186"/>
      <c r="X186"/>
      <c r="Y186"/>
      <c r="Z186"/>
      <c r="AA186"/>
      <c r="AB186"/>
    </row>
    <row r="187" spans="1:28" s="3" customFormat="1" x14ac:dyDescent="0.3">
      <c r="A187" s="20"/>
      <c r="B187" s="17"/>
      <c r="C187" s="17"/>
      <c r="D187" s="17"/>
      <c r="E187" s="20"/>
      <c r="F187" s="64"/>
      <c r="G187" s="20"/>
      <c r="H187" s="20"/>
      <c r="I187" s="20"/>
      <c r="J187" s="20"/>
      <c r="K187" s="20"/>
      <c r="L187" s="20"/>
      <c r="M187" s="20"/>
      <c r="P187" s="33"/>
      <c r="W187"/>
      <c r="X187"/>
      <c r="Y187"/>
      <c r="Z187"/>
      <c r="AA187"/>
      <c r="AB187"/>
    </row>
    <row r="188" spans="1:28" s="3" customFormat="1" x14ac:dyDescent="0.3">
      <c r="A188" s="63"/>
      <c r="B188" s="17"/>
      <c r="C188" s="17"/>
      <c r="D188" s="17"/>
      <c r="E188" s="20"/>
      <c r="F188" s="64"/>
      <c r="G188" s="20"/>
      <c r="H188" s="20"/>
      <c r="I188" s="20"/>
      <c r="J188" s="20"/>
      <c r="K188" s="20"/>
      <c r="L188" s="20"/>
      <c r="M188" s="20"/>
      <c r="P188" s="33"/>
      <c r="W188"/>
      <c r="X188"/>
      <c r="Y188"/>
      <c r="Z188"/>
      <c r="AA188"/>
      <c r="AB188"/>
    </row>
    <row r="189" spans="1:28" s="3" customFormat="1" x14ac:dyDescent="0.3">
      <c r="A189" s="20"/>
      <c r="B189" s="17"/>
      <c r="C189" s="17"/>
      <c r="D189" s="17"/>
      <c r="E189" s="20"/>
      <c r="F189" s="64"/>
      <c r="G189" s="67"/>
      <c r="H189" s="20"/>
      <c r="I189" s="20"/>
      <c r="J189" s="20"/>
      <c r="K189" s="20"/>
      <c r="L189" s="20"/>
      <c r="M189" s="20"/>
      <c r="P189" s="33"/>
      <c r="W189"/>
      <c r="X189"/>
      <c r="Y189"/>
      <c r="Z189"/>
      <c r="AA189"/>
      <c r="AB189"/>
    </row>
    <row r="190" spans="1:28" s="3" customFormat="1" x14ac:dyDescent="0.3">
      <c r="A190" s="63"/>
      <c r="B190" s="17"/>
      <c r="C190" s="17"/>
      <c r="D190" s="17"/>
      <c r="E190" s="20"/>
      <c r="F190" s="64"/>
      <c r="G190" s="67"/>
      <c r="H190" s="20"/>
      <c r="I190" s="20"/>
      <c r="J190" s="20"/>
      <c r="K190" s="20"/>
      <c r="L190" s="20"/>
      <c r="M190" s="20"/>
      <c r="P190" s="33"/>
      <c r="W190"/>
      <c r="X190"/>
      <c r="Y190"/>
      <c r="Z190"/>
      <c r="AA190"/>
      <c r="AB190"/>
    </row>
    <row r="191" spans="1:28" s="3" customFormat="1" x14ac:dyDescent="0.3">
      <c r="A191" s="20"/>
      <c r="B191" s="17"/>
      <c r="C191" s="17"/>
      <c r="D191" s="17"/>
      <c r="E191" s="20"/>
      <c r="F191" s="64"/>
      <c r="G191" s="67"/>
      <c r="H191" s="20"/>
      <c r="I191" s="20"/>
      <c r="J191" s="20"/>
      <c r="K191" s="20"/>
      <c r="L191" s="20"/>
      <c r="M191" s="20"/>
      <c r="P191" s="33"/>
      <c r="W191"/>
      <c r="X191"/>
      <c r="Y191"/>
      <c r="Z191"/>
      <c r="AA191"/>
      <c r="AB191"/>
    </row>
    <row r="192" spans="1:28" s="3" customFormat="1" x14ac:dyDescent="0.3">
      <c r="A192" s="20"/>
      <c r="B192" s="17"/>
      <c r="C192" s="17"/>
      <c r="D192" s="17"/>
      <c r="E192" s="20"/>
      <c r="F192" s="64"/>
      <c r="G192" s="67"/>
      <c r="H192" s="20"/>
      <c r="I192" s="20"/>
      <c r="J192" s="20"/>
      <c r="K192" s="20"/>
      <c r="L192" s="63"/>
      <c r="M192" s="63"/>
      <c r="P192" s="33"/>
      <c r="W192"/>
      <c r="X192"/>
      <c r="Y192"/>
      <c r="Z192"/>
      <c r="AA192"/>
      <c r="AB192"/>
    </row>
    <row r="193" spans="1:28" s="3" customFormat="1" x14ac:dyDescent="0.3">
      <c r="A193" s="63"/>
      <c r="B193" s="17"/>
      <c r="C193" s="17"/>
      <c r="D193" s="17"/>
      <c r="E193" s="20"/>
      <c r="F193" s="64"/>
      <c r="G193" s="67"/>
      <c r="H193" s="20"/>
      <c r="I193" s="20"/>
      <c r="J193" s="20"/>
      <c r="K193" s="20"/>
      <c r="L193" s="20"/>
      <c r="M193" s="20"/>
      <c r="P193" s="33"/>
      <c r="W193"/>
      <c r="X193"/>
      <c r="Y193"/>
      <c r="Z193"/>
      <c r="AA193"/>
      <c r="AB193"/>
    </row>
    <row r="194" spans="1:28" s="3" customFormat="1" x14ac:dyDescent="0.3">
      <c r="A194" s="20"/>
      <c r="B194" s="17"/>
      <c r="C194" s="17"/>
      <c r="D194" s="17"/>
      <c r="E194" s="20"/>
      <c r="F194" s="64"/>
      <c r="G194" s="67"/>
      <c r="H194" s="20"/>
      <c r="I194" s="20"/>
      <c r="J194" s="20"/>
      <c r="K194" s="20"/>
      <c r="L194" s="20"/>
      <c r="M194" s="20"/>
      <c r="P194" s="33"/>
      <c r="W194"/>
      <c r="X194"/>
      <c r="Y194"/>
      <c r="Z194"/>
      <c r="AA194"/>
      <c r="AB194"/>
    </row>
    <row r="195" spans="1:28" s="3" customFormat="1" x14ac:dyDescent="0.3">
      <c r="A195" s="20"/>
      <c r="B195" s="17"/>
      <c r="C195" s="17"/>
      <c r="D195" s="17"/>
      <c r="E195" s="20"/>
      <c r="F195" s="64"/>
      <c r="G195" s="67"/>
      <c r="H195" s="20"/>
      <c r="I195" s="20"/>
      <c r="J195" s="20"/>
      <c r="K195" s="20"/>
      <c r="L195" s="20"/>
      <c r="M195" s="20"/>
      <c r="P195" s="33"/>
      <c r="W195"/>
      <c r="X195"/>
      <c r="Y195"/>
      <c r="Z195"/>
      <c r="AA195"/>
      <c r="AB195"/>
    </row>
    <row r="196" spans="1:28" s="3" customFormat="1" x14ac:dyDescent="0.3">
      <c r="A196" s="315"/>
      <c r="B196" s="17"/>
      <c r="C196" s="17"/>
      <c r="D196" s="17"/>
      <c r="E196" s="20"/>
      <c r="F196" s="64"/>
      <c r="G196" s="20"/>
      <c r="H196" s="20"/>
      <c r="I196" s="20"/>
      <c r="J196" s="20"/>
      <c r="K196" s="20"/>
      <c r="L196" s="20"/>
      <c r="M196" s="20"/>
      <c r="P196" s="33"/>
      <c r="W196"/>
      <c r="X196"/>
      <c r="Y196"/>
      <c r="Z196"/>
      <c r="AA196"/>
      <c r="AB196"/>
    </row>
    <row r="197" spans="1:28" s="3" customFormat="1" x14ac:dyDescent="0.3">
      <c r="A197" s="315"/>
      <c r="B197" s="17"/>
      <c r="C197" s="17"/>
      <c r="D197" s="17"/>
      <c r="E197" s="20"/>
      <c r="F197" s="64"/>
      <c r="G197" s="20"/>
      <c r="H197" s="20"/>
      <c r="I197" s="20"/>
      <c r="J197" s="20"/>
      <c r="K197" s="20"/>
      <c r="L197" s="20"/>
      <c r="M197" s="20"/>
      <c r="P197" s="33"/>
      <c r="W197"/>
      <c r="X197"/>
      <c r="Y197"/>
      <c r="Z197"/>
      <c r="AA197"/>
      <c r="AB197"/>
    </row>
    <row r="198" spans="1:28" s="3" customFormat="1" x14ac:dyDescent="0.3">
      <c r="A198" s="20"/>
      <c r="B198" s="17"/>
      <c r="C198" s="17"/>
      <c r="D198" s="17"/>
      <c r="E198" s="20"/>
      <c r="F198" s="64"/>
      <c r="G198" s="20"/>
      <c r="H198" s="20"/>
      <c r="I198" s="20"/>
      <c r="J198" s="20"/>
      <c r="K198" s="20"/>
      <c r="L198" s="20"/>
      <c r="M198" s="20"/>
      <c r="P198" s="33"/>
      <c r="W198"/>
      <c r="X198"/>
      <c r="Y198"/>
      <c r="Z198"/>
      <c r="AA198"/>
      <c r="AB198"/>
    </row>
    <row r="199" spans="1:28" s="3" customFormat="1" x14ac:dyDescent="0.3">
      <c r="A199" s="63"/>
      <c r="B199" s="17"/>
      <c r="C199" s="17"/>
      <c r="D199" s="17"/>
      <c r="E199" s="20"/>
      <c r="F199" s="64"/>
      <c r="G199" s="20"/>
      <c r="H199" s="20"/>
      <c r="I199" s="20"/>
      <c r="J199" s="20"/>
      <c r="K199" s="20"/>
      <c r="L199" s="20"/>
      <c r="M199" s="20"/>
      <c r="P199" s="33"/>
      <c r="W199"/>
      <c r="X199"/>
      <c r="Y199"/>
      <c r="Z199"/>
      <c r="AA199"/>
      <c r="AB199"/>
    </row>
    <row r="200" spans="1:28" s="3" customFormat="1" x14ac:dyDescent="0.3">
      <c r="A200" s="20"/>
      <c r="B200" s="17"/>
      <c r="C200" s="17"/>
      <c r="D200" s="17"/>
      <c r="E200" s="20"/>
      <c r="F200" s="64"/>
      <c r="G200" s="67"/>
      <c r="H200" s="20"/>
      <c r="I200" s="20"/>
      <c r="J200" s="20"/>
      <c r="K200" s="20"/>
      <c r="L200" s="20"/>
      <c r="M200" s="20"/>
      <c r="P200" s="33"/>
      <c r="W200"/>
      <c r="X200"/>
      <c r="Y200"/>
      <c r="Z200"/>
      <c r="AA200"/>
      <c r="AB200"/>
    </row>
    <row r="201" spans="1:28" s="3" customFormat="1" x14ac:dyDescent="0.3">
      <c r="A201" s="63"/>
      <c r="B201" s="17"/>
      <c r="C201" s="17"/>
      <c r="D201" s="75"/>
      <c r="E201" s="20"/>
      <c r="F201" s="64"/>
      <c r="G201" s="20"/>
      <c r="H201" s="20"/>
      <c r="I201" s="20"/>
      <c r="J201" s="20"/>
      <c r="K201" s="20"/>
      <c r="L201" s="20"/>
      <c r="M201" s="20"/>
      <c r="P201" s="33"/>
      <c r="W201"/>
      <c r="X201"/>
      <c r="Y201"/>
      <c r="Z201"/>
      <c r="AA201"/>
      <c r="AB201"/>
    </row>
    <row r="202" spans="1:28" s="3" customFormat="1" x14ac:dyDescent="0.3">
      <c r="A202" s="20"/>
      <c r="B202" s="17"/>
      <c r="C202" s="17"/>
      <c r="D202" s="17"/>
      <c r="E202" s="20"/>
      <c r="F202" s="64"/>
      <c r="G202" s="67"/>
      <c r="H202" s="20"/>
      <c r="I202" s="20"/>
      <c r="J202" s="20"/>
      <c r="K202" s="20"/>
      <c r="L202" s="20"/>
      <c r="M202" s="20"/>
      <c r="P202" s="33"/>
      <c r="W202"/>
      <c r="X202"/>
      <c r="Y202"/>
      <c r="Z202"/>
      <c r="AA202"/>
      <c r="AB202"/>
    </row>
    <row r="203" spans="1:28" s="3" customFormat="1" x14ac:dyDescent="0.3">
      <c r="A203" s="20"/>
      <c r="B203" s="17"/>
      <c r="C203" s="17"/>
      <c r="D203" s="17"/>
      <c r="E203" s="20"/>
      <c r="F203" s="64"/>
      <c r="G203" s="20"/>
      <c r="H203" s="20"/>
      <c r="I203" s="20"/>
      <c r="J203" s="20"/>
      <c r="K203" s="20"/>
      <c r="L203" s="20"/>
      <c r="M203" s="20"/>
      <c r="P203" s="33"/>
      <c r="W203"/>
      <c r="X203"/>
      <c r="Y203"/>
      <c r="Z203"/>
      <c r="AA203"/>
      <c r="AB203"/>
    </row>
    <row r="204" spans="1:28" s="3" customFormat="1" x14ac:dyDescent="0.3">
      <c r="A204" s="63"/>
      <c r="B204" s="17"/>
      <c r="C204" s="17"/>
      <c r="D204" s="17"/>
      <c r="E204" s="20"/>
      <c r="F204" s="64"/>
      <c r="G204" s="20"/>
      <c r="H204" s="20"/>
      <c r="I204" s="20"/>
      <c r="J204" s="20"/>
      <c r="K204" s="20"/>
      <c r="L204" s="20"/>
      <c r="M204" s="20"/>
      <c r="P204" s="33"/>
      <c r="W204"/>
      <c r="X204"/>
      <c r="Y204"/>
      <c r="Z204"/>
      <c r="AA204"/>
      <c r="AB204"/>
    </row>
    <row r="205" spans="1:28" s="3" customFormat="1" x14ac:dyDescent="0.3">
      <c r="A205" s="20"/>
      <c r="B205" s="17"/>
      <c r="C205" s="17"/>
      <c r="D205" s="17"/>
      <c r="E205" s="20"/>
      <c r="F205" s="64"/>
      <c r="G205" s="20"/>
      <c r="H205" s="20"/>
      <c r="I205" s="20"/>
      <c r="J205" s="20"/>
      <c r="K205" s="20"/>
      <c r="L205" s="20"/>
      <c r="M205" s="20"/>
      <c r="P205" s="33"/>
      <c r="W205"/>
      <c r="X205"/>
      <c r="Y205"/>
      <c r="Z205"/>
      <c r="AA205"/>
      <c r="AB205"/>
    </row>
    <row r="206" spans="1:28" s="3" customFormat="1" x14ac:dyDescent="0.3">
      <c r="A206" s="20"/>
      <c r="B206" s="17"/>
      <c r="C206" s="17"/>
      <c r="D206" s="17"/>
      <c r="E206" s="20"/>
      <c r="F206" s="64"/>
      <c r="G206" s="67"/>
      <c r="H206" s="20"/>
      <c r="I206" s="20"/>
      <c r="J206" s="20"/>
      <c r="K206" s="20"/>
      <c r="L206" s="20"/>
      <c r="M206" s="20"/>
      <c r="P206" s="33"/>
      <c r="W206"/>
      <c r="X206"/>
      <c r="Y206"/>
      <c r="Z206"/>
      <c r="AA206"/>
      <c r="AB206"/>
    </row>
    <row r="207" spans="1:28" s="3" customFormat="1" x14ac:dyDescent="0.3">
      <c r="A207" s="20"/>
      <c r="B207" s="17"/>
      <c r="C207" s="17"/>
      <c r="D207" s="17"/>
      <c r="E207" s="20"/>
      <c r="F207" s="64"/>
      <c r="G207" s="20"/>
      <c r="H207" s="20"/>
      <c r="I207" s="20"/>
      <c r="J207" s="20"/>
      <c r="K207" s="20"/>
      <c r="L207" s="20"/>
      <c r="M207" s="20"/>
      <c r="P207" s="33"/>
      <c r="W207"/>
      <c r="X207"/>
      <c r="Y207"/>
      <c r="Z207"/>
      <c r="AA207"/>
      <c r="AB207"/>
    </row>
    <row r="208" spans="1:28" s="3" customFormat="1" x14ac:dyDescent="0.3">
      <c r="A208" s="20"/>
      <c r="B208" s="17"/>
      <c r="C208" s="17"/>
      <c r="D208" s="17"/>
      <c r="E208" s="20"/>
      <c r="F208" s="64"/>
      <c r="G208" s="67"/>
      <c r="H208" s="20"/>
      <c r="I208" s="20"/>
      <c r="J208" s="20"/>
      <c r="K208" s="20"/>
      <c r="L208" s="20"/>
      <c r="M208" s="20"/>
      <c r="P208" s="33"/>
      <c r="W208"/>
      <c r="X208"/>
      <c r="Y208"/>
      <c r="Z208"/>
      <c r="AA208"/>
      <c r="AB208"/>
    </row>
    <row r="209" spans="1:28" s="3" customFormat="1" x14ac:dyDescent="0.3">
      <c r="A209" s="63"/>
      <c r="B209" s="17"/>
      <c r="C209" s="17"/>
      <c r="D209" s="17"/>
      <c r="E209" s="20"/>
      <c r="F209" s="64"/>
      <c r="G209" s="67"/>
      <c r="H209" s="20"/>
      <c r="I209" s="20"/>
      <c r="J209" s="20"/>
      <c r="K209" s="20"/>
      <c r="L209" s="20"/>
      <c r="M209" s="20"/>
      <c r="P209" s="33"/>
      <c r="W209"/>
      <c r="X209"/>
      <c r="Y209"/>
      <c r="Z209"/>
      <c r="AA209"/>
      <c r="AB209"/>
    </row>
    <row r="210" spans="1:28" s="3" customFormat="1" x14ac:dyDescent="0.3">
      <c r="A210" s="20"/>
      <c r="B210" s="17"/>
      <c r="C210" s="17"/>
      <c r="D210" s="68"/>
      <c r="E210" s="20"/>
      <c r="F210" s="64"/>
      <c r="G210" s="67"/>
      <c r="H210" s="20"/>
      <c r="I210" s="20"/>
      <c r="J210" s="20"/>
      <c r="K210" s="20"/>
      <c r="L210" s="20"/>
      <c r="M210" s="20"/>
      <c r="P210" s="33"/>
      <c r="W210"/>
      <c r="X210"/>
      <c r="Y210"/>
      <c r="Z210"/>
      <c r="AA210"/>
      <c r="AB210"/>
    </row>
    <row r="211" spans="1:28" s="3" customFormat="1" x14ac:dyDescent="0.3">
      <c r="A211" s="20"/>
      <c r="B211" s="17"/>
      <c r="C211" s="17"/>
      <c r="D211" s="17"/>
      <c r="E211" s="20"/>
      <c r="F211" s="64"/>
      <c r="G211" s="67"/>
      <c r="H211" s="20"/>
      <c r="I211" s="20"/>
      <c r="J211" s="20"/>
      <c r="K211" s="20"/>
      <c r="L211" s="20"/>
      <c r="M211" s="20"/>
      <c r="P211" s="33"/>
      <c r="W211"/>
      <c r="X211"/>
      <c r="Y211"/>
      <c r="Z211"/>
      <c r="AA211"/>
      <c r="AB211"/>
    </row>
    <row r="212" spans="1:28" s="3" customFormat="1" x14ac:dyDescent="0.3">
      <c r="A212" s="63"/>
      <c r="B212" s="17"/>
      <c r="C212" s="17"/>
      <c r="D212" s="17"/>
      <c r="E212" s="20"/>
      <c r="F212" s="64"/>
      <c r="G212" s="67"/>
      <c r="H212" s="20"/>
      <c r="I212" s="20"/>
      <c r="J212" s="20"/>
      <c r="K212" s="20"/>
      <c r="L212" s="20"/>
      <c r="M212" s="20"/>
      <c r="P212" s="33"/>
      <c r="W212"/>
      <c r="X212"/>
      <c r="Y212"/>
      <c r="Z212"/>
      <c r="AA212"/>
      <c r="AB212"/>
    </row>
    <row r="213" spans="1:28" s="3" customFormat="1" x14ac:dyDescent="0.3">
      <c r="A213" s="20"/>
      <c r="B213" s="66"/>
      <c r="C213" s="17"/>
      <c r="D213" s="17"/>
      <c r="E213" s="20"/>
      <c r="F213" s="64"/>
      <c r="G213" s="67"/>
      <c r="H213" s="20"/>
      <c r="I213" s="20"/>
      <c r="J213" s="20"/>
      <c r="K213" s="20"/>
      <c r="L213" s="20"/>
      <c r="M213" s="20"/>
      <c r="P213" s="33"/>
      <c r="W213"/>
      <c r="X213"/>
      <c r="Y213"/>
      <c r="Z213"/>
      <c r="AA213"/>
      <c r="AB213"/>
    </row>
    <row r="214" spans="1:28" s="3" customFormat="1" x14ac:dyDescent="0.3">
      <c r="A214" s="20"/>
      <c r="B214" s="17"/>
      <c r="C214" s="17"/>
      <c r="D214" s="17"/>
      <c r="E214" s="20"/>
      <c r="F214" s="64"/>
      <c r="G214" s="67"/>
      <c r="H214" s="20"/>
      <c r="I214" s="20"/>
      <c r="J214" s="20"/>
      <c r="K214" s="20"/>
      <c r="L214" s="20"/>
      <c r="M214" s="20"/>
      <c r="P214" s="33"/>
      <c r="W214"/>
      <c r="X214"/>
      <c r="Y214"/>
      <c r="Z214"/>
      <c r="AA214"/>
      <c r="AB214"/>
    </row>
    <row r="215" spans="1:28" s="3" customFormat="1" x14ac:dyDescent="0.3">
      <c r="A215" s="63"/>
      <c r="B215" s="17"/>
      <c r="C215" s="17"/>
      <c r="D215" s="17"/>
      <c r="E215" s="20"/>
      <c r="F215" s="64"/>
      <c r="G215" s="67"/>
      <c r="H215" s="20"/>
      <c r="I215" s="20"/>
      <c r="J215" s="20"/>
      <c r="K215" s="20"/>
      <c r="L215" s="20"/>
      <c r="M215" s="20"/>
      <c r="P215" s="33"/>
      <c r="W215"/>
      <c r="X215"/>
      <c r="Y215"/>
      <c r="Z215"/>
      <c r="AA215"/>
      <c r="AB215"/>
    </row>
    <row r="216" spans="1:28" s="3" customFormat="1" x14ac:dyDescent="0.3">
      <c r="A216" s="20"/>
      <c r="B216" s="17"/>
      <c r="C216" s="17"/>
      <c r="D216" s="17"/>
      <c r="E216" s="20"/>
      <c r="F216" s="64"/>
      <c r="G216" s="67"/>
      <c r="H216" s="20"/>
      <c r="I216" s="20"/>
      <c r="J216" s="20"/>
      <c r="K216" s="20"/>
      <c r="L216" s="20"/>
      <c r="M216" s="20"/>
      <c r="P216" s="33"/>
      <c r="W216"/>
      <c r="X216"/>
      <c r="Y216"/>
      <c r="Z216"/>
      <c r="AA216"/>
      <c r="AB216"/>
    </row>
    <row r="217" spans="1:28" s="3" customFormat="1" x14ac:dyDescent="0.3">
      <c r="A217" s="20"/>
      <c r="B217" s="17"/>
      <c r="C217" s="17"/>
      <c r="D217" s="17"/>
      <c r="E217" s="20"/>
      <c r="F217" s="64"/>
      <c r="G217" s="67"/>
      <c r="H217" s="20"/>
      <c r="I217" s="20"/>
      <c r="J217" s="20"/>
      <c r="K217" s="20"/>
      <c r="L217" s="20"/>
      <c r="M217" s="20"/>
      <c r="P217" s="33"/>
      <c r="W217"/>
      <c r="X217"/>
      <c r="Y217"/>
      <c r="Z217"/>
      <c r="AA217"/>
      <c r="AB217"/>
    </row>
    <row r="218" spans="1:28" s="3" customFormat="1" x14ac:dyDescent="0.3">
      <c r="A218" s="63"/>
      <c r="B218" s="17"/>
      <c r="C218" s="17"/>
      <c r="D218" s="17"/>
      <c r="E218" s="20"/>
      <c r="F218" s="64"/>
      <c r="G218" s="67"/>
      <c r="H218" s="20"/>
      <c r="I218" s="20"/>
      <c r="J218" s="20"/>
      <c r="K218" s="20"/>
      <c r="L218" s="20"/>
      <c r="M218" s="20"/>
      <c r="P218" s="33"/>
      <c r="W218"/>
      <c r="X218"/>
      <c r="Y218"/>
      <c r="Z218"/>
      <c r="AA218"/>
      <c r="AB218"/>
    </row>
    <row r="219" spans="1:28" s="3" customFormat="1" x14ac:dyDescent="0.3">
      <c r="A219" s="20"/>
      <c r="B219" s="17"/>
      <c r="C219" s="17"/>
      <c r="D219" s="17"/>
      <c r="E219" s="20"/>
      <c r="F219" s="64"/>
      <c r="G219" s="67"/>
      <c r="H219" s="20"/>
      <c r="I219" s="20"/>
      <c r="J219" s="20"/>
      <c r="K219" s="20"/>
      <c r="L219" s="20"/>
      <c r="M219" s="20"/>
      <c r="P219" s="33"/>
      <c r="W219"/>
      <c r="X219"/>
      <c r="Y219"/>
      <c r="Z219"/>
      <c r="AA219"/>
      <c r="AB219"/>
    </row>
    <row r="220" spans="1:28" s="3" customFormat="1" x14ac:dyDescent="0.3">
      <c r="A220" s="20"/>
      <c r="B220" s="17"/>
      <c r="C220" s="17"/>
      <c r="D220" s="17"/>
      <c r="E220" s="20"/>
      <c r="F220" s="64"/>
      <c r="G220" s="67"/>
      <c r="H220" s="20"/>
      <c r="I220" s="20"/>
      <c r="J220" s="20"/>
      <c r="K220" s="20"/>
      <c r="L220" s="20"/>
      <c r="M220" s="20"/>
      <c r="P220" s="33"/>
      <c r="W220"/>
      <c r="X220"/>
      <c r="Y220"/>
      <c r="Z220"/>
      <c r="AA220"/>
      <c r="AB220"/>
    </row>
    <row r="221" spans="1:28" s="3" customFormat="1" x14ac:dyDescent="0.3">
      <c r="A221" s="63"/>
      <c r="B221" s="17"/>
      <c r="C221" s="17"/>
      <c r="D221" s="17"/>
      <c r="E221" s="20"/>
      <c r="F221" s="64"/>
      <c r="G221" s="67"/>
      <c r="H221" s="20"/>
      <c r="I221" s="20"/>
      <c r="J221" s="20"/>
      <c r="K221" s="20"/>
      <c r="L221" s="20"/>
      <c r="M221" s="20"/>
      <c r="P221" s="33"/>
      <c r="W221"/>
      <c r="X221"/>
      <c r="Y221"/>
      <c r="Z221"/>
      <c r="AA221"/>
      <c r="AB221"/>
    </row>
    <row r="222" spans="1:28" s="3" customFormat="1" x14ac:dyDescent="0.3">
      <c r="A222" s="20"/>
      <c r="B222" s="17"/>
      <c r="C222" s="17"/>
      <c r="D222" s="17"/>
      <c r="E222" s="20"/>
      <c r="F222" s="64"/>
      <c r="G222" s="67"/>
      <c r="H222" s="20"/>
      <c r="I222" s="20"/>
      <c r="J222" s="20"/>
      <c r="K222" s="20"/>
      <c r="L222" s="20"/>
      <c r="M222" s="20"/>
      <c r="P222" s="33"/>
      <c r="W222"/>
      <c r="X222"/>
      <c r="Y222"/>
      <c r="Z222"/>
      <c r="AA222"/>
      <c r="AB222"/>
    </row>
    <row r="223" spans="1:28" s="3" customFormat="1" x14ac:dyDescent="0.3">
      <c r="A223" s="20"/>
      <c r="B223" s="17"/>
      <c r="C223" s="17"/>
      <c r="D223" s="17"/>
      <c r="E223" s="20"/>
      <c r="F223" s="64"/>
      <c r="G223" s="67"/>
      <c r="H223" s="20"/>
      <c r="I223" s="20"/>
      <c r="J223" s="20"/>
      <c r="K223" s="20"/>
      <c r="L223" s="20"/>
      <c r="M223" s="20"/>
      <c r="P223" s="33"/>
      <c r="W223"/>
      <c r="X223"/>
      <c r="Y223"/>
      <c r="Z223"/>
      <c r="AA223"/>
      <c r="AB223"/>
    </row>
    <row r="224" spans="1:28" s="3" customFormat="1" x14ac:dyDescent="0.3">
      <c r="A224" s="63"/>
      <c r="B224" s="17"/>
      <c r="C224" s="17"/>
      <c r="D224" s="17"/>
      <c r="E224" s="20"/>
      <c r="F224" s="64"/>
      <c r="G224" s="67"/>
      <c r="H224" s="20"/>
      <c r="I224" s="20"/>
      <c r="J224" s="20"/>
      <c r="K224" s="20"/>
      <c r="L224" s="20"/>
      <c r="M224" s="20"/>
      <c r="P224" s="33"/>
      <c r="W224"/>
      <c r="X224"/>
      <c r="Y224"/>
      <c r="Z224"/>
      <c r="AA224"/>
      <c r="AB224"/>
    </row>
    <row r="225" spans="1:28" s="3" customFormat="1" x14ac:dyDescent="0.3">
      <c r="A225" s="20"/>
      <c r="B225" s="17"/>
      <c r="C225" s="17"/>
      <c r="D225" s="17"/>
      <c r="E225" s="20"/>
      <c r="F225" s="64"/>
      <c r="G225" s="67"/>
      <c r="H225" s="20"/>
      <c r="I225" s="20"/>
      <c r="J225" s="20"/>
      <c r="K225" s="20"/>
      <c r="L225" s="20"/>
      <c r="M225" s="20"/>
      <c r="P225" s="33"/>
      <c r="W225"/>
      <c r="X225"/>
      <c r="Y225"/>
      <c r="Z225"/>
      <c r="AA225"/>
      <c r="AB225"/>
    </row>
    <row r="226" spans="1:28" s="3" customFormat="1" x14ac:dyDescent="0.3">
      <c r="A226" s="20"/>
      <c r="B226" s="17"/>
      <c r="C226" s="17"/>
      <c r="D226" s="17"/>
      <c r="E226" s="20"/>
      <c r="F226" s="64"/>
      <c r="G226" s="67"/>
      <c r="H226" s="20"/>
      <c r="I226" s="20"/>
      <c r="J226" s="20"/>
      <c r="K226" s="20"/>
      <c r="L226" s="20"/>
      <c r="M226" s="20"/>
      <c r="P226" s="33"/>
      <c r="W226"/>
      <c r="X226"/>
      <c r="Y226"/>
      <c r="Z226"/>
      <c r="AA226"/>
      <c r="AB226"/>
    </row>
    <row r="227" spans="1:28" s="3" customFormat="1" x14ac:dyDescent="0.3">
      <c r="A227" s="63"/>
      <c r="B227" s="17"/>
      <c r="C227" s="17"/>
      <c r="D227" s="17"/>
      <c r="E227" s="20"/>
      <c r="F227" s="64"/>
      <c r="G227" s="67"/>
      <c r="H227" s="20"/>
      <c r="I227" s="20"/>
      <c r="J227" s="20"/>
      <c r="K227" s="20"/>
      <c r="L227" s="20"/>
      <c r="M227" s="20"/>
      <c r="P227" s="33"/>
      <c r="W227"/>
      <c r="X227"/>
      <c r="Y227"/>
      <c r="Z227"/>
      <c r="AA227"/>
      <c r="AB227"/>
    </row>
    <row r="228" spans="1:28" s="3" customFormat="1" x14ac:dyDescent="0.3">
      <c r="A228" s="20"/>
      <c r="B228" s="17"/>
      <c r="C228" s="17"/>
      <c r="D228" s="17"/>
      <c r="E228" s="20"/>
      <c r="F228" s="64"/>
      <c r="G228" s="67"/>
      <c r="H228" s="20"/>
      <c r="I228" s="20"/>
      <c r="J228" s="20"/>
      <c r="K228" s="20"/>
      <c r="L228" s="20"/>
      <c r="M228" s="20"/>
      <c r="P228" s="33"/>
      <c r="W228"/>
      <c r="X228"/>
      <c r="Y228"/>
      <c r="Z228"/>
      <c r="AA228"/>
      <c r="AB228"/>
    </row>
    <row r="229" spans="1:28" s="3" customFormat="1" x14ac:dyDescent="0.3">
      <c r="A229" s="20"/>
      <c r="B229" s="17"/>
      <c r="C229" s="17"/>
      <c r="D229" s="17"/>
      <c r="E229" s="20"/>
      <c r="F229" s="64"/>
      <c r="G229" s="20"/>
      <c r="H229" s="20"/>
      <c r="I229" s="20"/>
      <c r="J229" s="20"/>
      <c r="K229" s="20"/>
      <c r="L229" s="20"/>
      <c r="M229" s="20"/>
      <c r="P229" s="33"/>
      <c r="W229"/>
      <c r="X229"/>
      <c r="Y229"/>
      <c r="Z229"/>
      <c r="AA229"/>
      <c r="AB229"/>
    </row>
    <row r="230" spans="1:28" s="3" customFormat="1" x14ac:dyDescent="0.3">
      <c r="A230" s="63"/>
      <c r="B230" s="17"/>
      <c r="C230" s="17"/>
      <c r="D230" s="17"/>
      <c r="E230" s="20"/>
      <c r="F230" s="64"/>
      <c r="G230" s="20"/>
      <c r="H230" s="20"/>
      <c r="I230" s="20"/>
      <c r="J230" s="20"/>
      <c r="K230" s="20"/>
      <c r="L230" s="20"/>
      <c r="M230" s="20"/>
      <c r="P230" s="33"/>
      <c r="W230"/>
      <c r="X230"/>
      <c r="Y230"/>
      <c r="Z230"/>
      <c r="AA230"/>
      <c r="AB230"/>
    </row>
    <row r="231" spans="1:28" s="3" customFormat="1" x14ac:dyDescent="0.3">
      <c r="A231" s="20"/>
      <c r="B231" s="76"/>
      <c r="C231" s="17"/>
      <c r="D231" s="76"/>
      <c r="E231" s="20"/>
      <c r="F231" s="64"/>
      <c r="G231" s="20"/>
      <c r="H231" s="20"/>
      <c r="I231" s="20"/>
      <c r="J231" s="20"/>
      <c r="K231" s="20"/>
      <c r="L231" s="20"/>
      <c r="M231" s="20"/>
      <c r="P231" s="33"/>
      <c r="W231"/>
      <c r="X231"/>
      <c r="Y231"/>
      <c r="Z231"/>
      <c r="AA231"/>
      <c r="AB231"/>
    </row>
    <row r="232" spans="1:28" s="3" customFormat="1" x14ac:dyDescent="0.3">
      <c r="A232" s="316"/>
      <c r="B232" s="17"/>
      <c r="C232" s="17"/>
      <c r="D232" s="17"/>
      <c r="E232" s="69"/>
      <c r="F232" s="69"/>
      <c r="G232" s="69"/>
      <c r="H232" s="69"/>
      <c r="I232" s="69"/>
      <c r="J232" s="69"/>
      <c r="K232" s="69"/>
      <c r="L232" s="69"/>
      <c r="M232" s="69"/>
      <c r="P232" s="33"/>
      <c r="W232"/>
      <c r="X232"/>
      <c r="Y232"/>
      <c r="Z232"/>
      <c r="AA232"/>
      <c r="AB232"/>
    </row>
    <row r="233" spans="1:28" s="3" customFormat="1" x14ac:dyDescent="0.3">
      <c r="A233" s="316"/>
      <c r="B233" s="17"/>
      <c r="C233" s="17"/>
      <c r="D233" s="17"/>
      <c r="E233" s="20"/>
      <c r="F233" s="64"/>
      <c r="G233" s="20"/>
      <c r="H233" s="20"/>
      <c r="I233" s="20"/>
      <c r="J233" s="20"/>
      <c r="K233" s="20"/>
      <c r="L233" s="20"/>
      <c r="M233" s="20"/>
      <c r="P233" s="33"/>
      <c r="W233"/>
      <c r="X233"/>
      <c r="Y233"/>
      <c r="Z233"/>
      <c r="AA233"/>
      <c r="AB233"/>
    </row>
    <row r="234" spans="1:28" s="3" customFormat="1" x14ac:dyDescent="0.3">
      <c r="A234" s="316"/>
      <c r="B234" s="17"/>
      <c r="C234" s="17"/>
      <c r="D234" s="17"/>
      <c r="E234" s="20"/>
      <c r="F234" s="64"/>
      <c r="G234" s="20"/>
      <c r="H234" s="20"/>
      <c r="I234" s="20"/>
      <c r="J234" s="20"/>
      <c r="K234" s="20"/>
      <c r="L234" s="20"/>
      <c r="M234" s="20"/>
      <c r="P234" s="33"/>
      <c r="W234"/>
      <c r="X234"/>
      <c r="Y234"/>
      <c r="Z234"/>
      <c r="AA234"/>
      <c r="AB234"/>
    </row>
    <row r="235" spans="1:28" s="3" customFormat="1" x14ac:dyDescent="0.3">
      <c r="A235" s="316"/>
      <c r="B235" s="17"/>
      <c r="C235" s="17"/>
      <c r="D235" s="17"/>
      <c r="E235" s="20"/>
      <c r="F235" s="64"/>
      <c r="G235" s="20"/>
      <c r="H235" s="20"/>
      <c r="I235" s="20"/>
      <c r="J235" s="20"/>
      <c r="K235" s="20"/>
      <c r="L235" s="20"/>
      <c r="M235" s="20"/>
      <c r="P235" s="33"/>
      <c r="W235"/>
      <c r="X235"/>
      <c r="Y235"/>
      <c r="Z235"/>
      <c r="AA235"/>
      <c r="AB235"/>
    </row>
    <row r="236" spans="1:28" s="3" customFormat="1" x14ac:dyDescent="0.3">
      <c r="A236" s="316"/>
      <c r="B236" s="17"/>
      <c r="C236" s="17"/>
      <c r="D236" s="17"/>
      <c r="E236" s="20"/>
      <c r="F236" s="64"/>
      <c r="G236" s="20"/>
      <c r="H236" s="20"/>
      <c r="I236" s="20"/>
      <c r="J236" s="20"/>
      <c r="K236" s="20"/>
      <c r="L236" s="20"/>
      <c r="M236" s="20"/>
      <c r="P236" s="33"/>
      <c r="W236"/>
      <c r="X236"/>
      <c r="Y236"/>
      <c r="Z236"/>
      <c r="AA236"/>
      <c r="AB236"/>
    </row>
    <row r="237" spans="1:28" s="3" customFormat="1" x14ac:dyDescent="0.3">
      <c r="A237" s="20"/>
      <c r="B237" s="17"/>
      <c r="C237" s="17"/>
      <c r="D237" s="17"/>
      <c r="E237" s="20"/>
      <c r="F237" s="64"/>
      <c r="G237" s="20"/>
      <c r="H237" s="20"/>
      <c r="I237" s="20"/>
      <c r="J237" s="20"/>
      <c r="K237" s="20"/>
      <c r="L237" s="20"/>
      <c r="M237" s="20"/>
      <c r="P237" s="33"/>
      <c r="W237"/>
      <c r="X237"/>
      <c r="Y237"/>
      <c r="Z237"/>
      <c r="AA237"/>
      <c r="AB237"/>
    </row>
    <row r="238" spans="1:28" s="3" customFormat="1" x14ac:dyDescent="0.3">
      <c r="A238" s="20"/>
      <c r="B238" s="68"/>
      <c r="C238" s="72"/>
      <c r="D238" s="68"/>
      <c r="E238" s="69"/>
      <c r="F238" s="69"/>
      <c r="G238" s="69"/>
      <c r="H238" s="69"/>
      <c r="I238" s="69"/>
      <c r="J238" s="69"/>
      <c r="K238" s="69"/>
      <c r="L238" s="69"/>
      <c r="M238" s="69"/>
      <c r="P238" s="33"/>
      <c r="W238"/>
      <c r="X238"/>
      <c r="Y238"/>
      <c r="Z238"/>
      <c r="AA238"/>
      <c r="AB238"/>
    </row>
    <row r="239" spans="1:28" s="3" customFormat="1" x14ac:dyDescent="0.3">
      <c r="A239" s="20"/>
      <c r="B239" s="68"/>
      <c r="C239" s="72"/>
      <c r="D239" s="68"/>
      <c r="E239" s="69"/>
      <c r="F239" s="69"/>
      <c r="G239" s="77"/>
      <c r="H239" s="69"/>
      <c r="I239" s="69"/>
      <c r="J239" s="69"/>
      <c r="K239" s="69"/>
      <c r="L239" s="69"/>
      <c r="M239" s="69"/>
      <c r="P239" s="33"/>
      <c r="W239"/>
      <c r="X239"/>
      <c r="Y239"/>
      <c r="Z239"/>
      <c r="AA239"/>
      <c r="AB239"/>
    </row>
    <row r="240" spans="1:28" s="3" customFormat="1" x14ac:dyDescent="0.3">
      <c r="A240" s="20"/>
      <c r="B240" s="68"/>
      <c r="C240" s="68"/>
      <c r="D240" s="68"/>
      <c r="E240" s="69"/>
      <c r="F240" s="69"/>
      <c r="G240" s="69"/>
      <c r="H240" s="69"/>
      <c r="I240" s="69"/>
      <c r="J240" s="69"/>
      <c r="K240" s="69"/>
      <c r="L240" s="69"/>
      <c r="M240" s="69"/>
      <c r="P240" s="33"/>
      <c r="W240"/>
      <c r="X240"/>
      <c r="Y240"/>
      <c r="Z240"/>
      <c r="AA240"/>
      <c r="AB240"/>
    </row>
    <row r="241" spans="1:28" s="3" customFormat="1" x14ac:dyDescent="0.3">
      <c r="A241" s="63"/>
      <c r="B241" s="68"/>
      <c r="C241" s="68"/>
      <c r="D241" s="68"/>
      <c r="E241" s="69"/>
      <c r="F241" s="69"/>
      <c r="G241" s="69"/>
      <c r="H241" s="69"/>
      <c r="I241" s="69"/>
      <c r="J241" s="69"/>
      <c r="K241" s="69"/>
      <c r="L241" s="69"/>
      <c r="M241" s="69"/>
      <c r="P241" s="33"/>
      <c r="W241"/>
      <c r="X241"/>
      <c r="Y241"/>
      <c r="Z241"/>
      <c r="AA241"/>
      <c r="AB241"/>
    </row>
    <row r="242" spans="1:28" s="3" customFormat="1" x14ac:dyDescent="0.3">
      <c r="A242" s="20"/>
      <c r="B242" s="72"/>
      <c r="C242" s="72"/>
      <c r="D242" s="72"/>
      <c r="E242" s="77"/>
      <c r="F242" s="77"/>
      <c r="G242" s="77"/>
      <c r="H242" s="77"/>
      <c r="I242" s="77"/>
      <c r="J242" s="77"/>
      <c r="K242" s="77"/>
      <c r="L242" s="77"/>
      <c r="M242" s="77"/>
      <c r="P242" s="33"/>
      <c r="W242"/>
      <c r="X242"/>
      <c r="Y242"/>
      <c r="Z242"/>
      <c r="AA242"/>
      <c r="AB242"/>
    </row>
    <row r="243" spans="1:28" s="3" customFormat="1" x14ac:dyDescent="0.3">
      <c r="A243" s="20"/>
      <c r="B243" s="72"/>
      <c r="C243" s="72"/>
      <c r="D243" s="72"/>
      <c r="E243" s="20"/>
      <c r="F243" s="77"/>
      <c r="G243" s="77"/>
      <c r="H243" s="77"/>
      <c r="I243" s="77"/>
      <c r="J243" s="77"/>
      <c r="K243" s="77"/>
      <c r="L243" s="77"/>
      <c r="M243" s="77"/>
      <c r="P243" s="33"/>
      <c r="W243"/>
      <c r="X243"/>
      <c r="Y243"/>
      <c r="Z243"/>
      <c r="AA243"/>
      <c r="AB243"/>
    </row>
  </sheetData>
  <mergeCells count="42">
    <mergeCell ref="A152:A155"/>
    <mergeCell ref="A158:A160"/>
    <mergeCell ref="A166:A167"/>
    <mergeCell ref="A196:A197"/>
    <mergeCell ref="A232:A236"/>
    <mergeCell ref="A94:A95"/>
    <mergeCell ref="A111:A112"/>
    <mergeCell ref="A136:A137"/>
    <mergeCell ref="A140:A141"/>
    <mergeCell ref="A143:A145"/>
    <mergeCell ref="H2:P2"/>
    <mergeCell ref="A4:AD4"/>
    <mergeCell ref="G66:G67"/>
    <mergeCell ref="A73:A74"/>
    <mergeCell ref="A83:A88"/>
    <mergeCell ref="A5:A7"/>
    <mergeCell ref="B5:D6"/>
    <mergeCell ref="E5:M6"/>
    <mergeCell ref="B46:M46"/>
    <mergeCell ref="AD5:AD7"/>
    <mergeCell ref="N6:P6"/>
    <mergeCell ref="Q6:S6"/>
    <mergeCell ref="T6:V6"/>
    <mergeCell ref="AC5:AC7"/>
    <mergeCell ref="A18:A19"/>
    <mergeCell ref="AD18:AD19"/>
    <mergeCell ref="N5:AB5"/>
    <mergeCell ref="B10:D10"/>
    <mergeCell ref="B15:D15"/>
    <mergeCell ref="B39:D39"/>
    <mergeCell ref="B41:D41"/>
    <mergeCell ref="E18:E19"/>
    <mergeCell ref="W6:Y6"/>
    <mergeCell ref="Z6:AB6"/>
    <mergeCell ref="G18:G19"/>
    <mergeCell ref="F18:F19"/>
    <mergeCell ref="L18:L19"/>
    <mergeCell ref="K18:K19"/>
    <mergeCell ref="J18:J19"/>
    <mergeCell ref="I18:I19"/>
    <mergeCell ref="H18:H19"/>
    <mergeCell ref="M18:M19"/>
  </mergeCells>
  <pageMargins left="0.22" right="0.2" top="0.31" bottom="0.17" header="0.3" footer="0.17"/>
  <pageSetup paperSize="8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8511</vt:lpstr>
      <vt:lpstr>8512</vt:lpstr>
      <vt:lpstr>1574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2026-02-05T09:10:22Z</cp:lastPrinted>
  <dcterms:created xsi:type="dcterms:W3CDTF">2022-01-24T17:12:30Z</dcterms:created>
  <dcterms:modified xsi:type="dcterms:W3CDTF">2026-02-10T08:02:43Z</dcterms:modified>
</cp:coreProperties>
</file>